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https://indigopipelines-my.sharepoint.com/personal/erik_baguzis_indigonetworks_co_uk/Documents/Desktop/with updated LLF's 2627/"/>
    </mc:Choice>
  </mc:AlternateContent>
  <xr:revisionPtr revIDLastSave="8" documentId="8_{406D7449-39D8-40CD-AE9A-9262AE90F923}" xr6:coauthVersionLast="47" xr6:coauthVersionMax="47" xr10:uidLastSave="{9513A95E-005C-4BBB-9997-20BCA22D4454}"/>
  <bookViews>
    <workbookView xWindow="28680" yWindow="-120" windowWidth="29040" windowHeight="15720" tabRatio="862"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charges'!$A$9:$P$291</definedName>
    <definedName name="_xlnm._FilterDatabase" localSheetId="6" hidden="1">'Annex 4 LDNO charges'!$A$11:$M$201</definedName>
    <definedName name="_xlnm._FilterDatabase" localSheetId="10" hidden="1">'Nodal prices'!$A$3:$G$501</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charges'!$A$2:$O$159</definedName>
    <definedName name="_xlnm.Print_Area" localSheetId="3">'Annex 2a Import'!$A$2:$H$150</definedName>
    <definedName name="_xlnm.Print_Area" localSheetId="4">'Annex 2b Export'!$A$2:$H$152</definedName>
    <definedName name="_xlnm.Print_Area" localSheetId="5">'Annex 3 Preserved charges'!$A$2:$J$22</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charges'!$A$2:$I$19</definedName>
    <definedName name="Z_5032A364_B81A_48DA_88DA_AB3B86B47EE9_.wvu.PrintArea" localSheetId="5" hidden="1">'Annex 3 Preserved charges'!$A$2:$J$22</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<sst xmlns="http://schemas.openxmlformats.org/spreadsheetml/2006/main" count="2792" uniqueCount="811">
  <si>
    <t>Company and Licence name, charging year, effective from, status</t>
  </si>
  <si>
    <t>Company and Licence name</t>
  </si>
  <si>
    <t>Year</t>
  </si>
  <si>
    <t>Effective From</t>
  </si>
  <si>
    <t>Status</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</si>
  <si>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</si>
  <si>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</si>
  <si>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</si>
  <si>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</si>
  <si>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</si>
  <si>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</si>
  <si>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</si>
  <si>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</si>
  <si>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</si>
  <si>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</si>
  <si>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</si>
  <si>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</si>
  <si>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</si>
  <si>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</si>
  <si>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</si>
  <si>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</si>
  <si>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</si>
  <si>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</si>
  <si>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</si>
  <si>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</si>
  <si>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</si>
  <si>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</si>
  <si>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</si>
  <si>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</si>
  <si>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</si>
  <si>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</si>
  <si>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</si>
  <si>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</si>
  <si>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</si>
  <si>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</si>
  <si>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</si>
  <si>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</si>
  <si>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</si>
  <si>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</si>
  <si>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</si>
  <si>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</si>
  <si>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</si>
  <si>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</si>
  <si>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</si>
  <si>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</si>
  <si>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</si>
  <si>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</si>
  <si>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</si>
  <si>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</si>
  <si>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</si>
  <si>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</si>
  <si>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</si>
  <si>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</si>
  <si>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</si>
  <si>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</si>
  <si>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</si>
  <si>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</si>
  <si>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</si>
  <si>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</si>
  <si>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</si>
  <si>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</si>
  <si>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</si>
  <si>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</si>
  <si>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</si>
  <si>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</si>
  <si>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</si>
  <si>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</si>
  <si>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</si>
  <si>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</si>
  <si>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</si>
  <si>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</si>
  <si>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</si>
  <si>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</si>
  <si>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</si>
  <si>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</si>
  <si>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</si>
  <si>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</si>
  <si>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</si>
  <si>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</si>
  <si>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</si>
  <si>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</si>
  <si>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</si>
  <si>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</si>
  <si>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</si>
  <si>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</si>
  <si>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</si>
  <si>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</si>
  <si>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</si>
  <si>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</si>
  <si>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</si>
  <si>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</si>
  <si>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</si>
  <si>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</si>
  <si>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</si>
  <si>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</si>
  <si>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</si>
  <si>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</si>
  <si>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</si>
  <si>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</si>
  <si>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</si>
  <si>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</si>
  <si>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</si>
  <si>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</si>
  <si>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</si>
  <si>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</si>
  <si>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</si>
  <si>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</si>
  <si>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</si>
  <si>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</si>
  <si>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</si>
  <si>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</si>
  <si>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</si>
  <si>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</si>
  <si>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</si>
  <si>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</si>
  <si>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</si>
  <si>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</si>
  <si>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</si>
  <si>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</si>
  <si>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</si>
  <si>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</si>
  <si>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
  </si>
  <si>
    <t>-</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</si>
  <si>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</si>
  <si>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</si>
  <si>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</si>
  <si>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 xml:space="preserve">Unit time periods are as specified in Annex 1.   </t>
  </si>
  <si>
    <t>Site Specific preserved charges/additional LLFCs</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</si>
  <si>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</si>
  <si>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</si>
  <si>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</si>
  <si>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All times are UK clock-time.</t>
  </si>
  <si>
    <t>Copy from CDCM table 3701 "Tariffs!A42:I84" and paste values into A14</t>
  </si>
  <si>
    <t>Copy from EDCM table 6005 "LDNORev!B549:G683" and paste values into D57</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</si>
  <si>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</si>
  <si>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</si>
  <si>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</si>
  <si>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</si>
  <si>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</si>
  <si>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</si>
  <si>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</si>
  <si>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</si>
  <si>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</si>
  <si>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</si>
  <si>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</si>
  <si>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</si>
  <si>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</si>
  <si>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</si>
  <si>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</si>
  <si>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</si>
  <si>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</si>
  <si>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</si>
  <si>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</si>
  <si>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</si>
  <si>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</si>
  <si>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</si>
  <si>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</si>
  <si>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</si>
  <si>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</si>
  <si>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</si>
  <si>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</si>
  <si>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</si>
  <si>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</si>
  <si>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</si>
  <si>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</si>
  <si>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</si>
  <si>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</si>
  <si>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</si>
  <si>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</si>
  <si>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</si>
  <si>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</si>
  <si>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</si>
  <si>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</si>
  <si>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</si>
  <si>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</si>
  <si>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</si>
  <si>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</si>
  <si>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</si>
  <si>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</si>
  <si>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</si>
  <si>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</si>
  <si>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</si>
  <si>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</si>
  <si>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</si>
  <si>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</si>
  <si>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</si>
  <si>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</si>
  <si>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</si>
  <si>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</si>
  <si>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</si>
  <si>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</si>
  <si>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</si>
  <si>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</si>
  <si>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</si>
  <si>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</si>
  <si>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</si>
  <si>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</si>
  <si>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</si>
  <si>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</si>
  <si>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</si>
  <si>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</si>
  <si>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</si>
  <si>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</si>
  <si>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</si>
  <si>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</si>
  <si>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</si>
  <si>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</si>
  <si>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</si>
  <si>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</si>
  <si>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</si>
  <si>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</si>
  <si>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</si>
  <si>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</si>
  <si>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</si>
  <si>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</si>
  <si>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</si>
  <si>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</si>
  <si>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</si>
  <si>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</si>
  <si>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</si>
  <si>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</si>
  <si>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</si>
  <si>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</si>
  <si>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</si>
  <si>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</si>
  <si>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</si>
  <si>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</si>
  <si>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</si>
  <si>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</si>
  <si>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</si>
  <si>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</si>
  <si>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</si>
  <si>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</si>
  <si>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</si>
  <si>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</si>
  <si>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</si>
  <si>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</si>
  <si>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</si>
  <si>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</si>
  <si>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</si>
  <si>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</si>
  <si>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</si>
  <si>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</si>
  <si>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</si>
  <si>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</si>
  <si>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</si>
  <si>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</si>
  <si>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</si>
  <si>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</si>
  <si>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</si>
  <si>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</si>
  <si>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</si>
  <si>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</si>
  <si>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</si>
  <si>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</si>
  <si>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</si>
  <si>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</si>
  <si>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</si>
  <si>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</si>
  <si>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</si>
  <si>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</si>
  <si>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</si>
  <si>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</si>
  <si>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</si>
  <si>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</si>
  <si>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</si>
  <si>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</si>
  <si>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</si>
  <si>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</si>
  <si>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</si>
  <si>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</si>
  <si>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</si>
  <si>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</si>
  <si>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</si>
  <si>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</si>
  <si>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</si>
  <si>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</si>
  <si>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</si>
  <si>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</si>
  <si>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</si>
  <si>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</si>
  <si>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</si>
  <si>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</si>
  <si>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</si>
  <si>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</si>
  <si>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</si>
  <si>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</si>
  <si>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</si>
  <si>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</si>
  <si>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</si>
  <si>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</si>
  <si>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</si>
  <si>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</si>
  <si>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</si>
  <si>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</si>
  <si>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</si>
  <si>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</si>
  <si>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</si>
  <si>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</si>
  <si>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</si>
  <si>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</si>
  <si>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</si>
  <si>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</si>
  <si>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</si>
  <si>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</si>
  <si>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</si>
  <si>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</si>
  <si>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</si>
  <si>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</si>
  <si>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</si>
  <si>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</si>
  <si>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</si>
  <si>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</si>
  <si>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</si>
  <si>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</si>
  <si>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</si>
  <si>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</si>
  <si>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</si>
  <si>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</si>
  <si>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</si>
  <si>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</si>
  <si>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</si>
  <si>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</si>
  <si>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</si>
  <si>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</si>
  <si>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</si>
  <si>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</si>
  <si>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</si>
  <si>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</si>
  <si>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</si>
  <si>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</si>
  <si>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</si>
  <si>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</si>
  <si>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</si>
  <si>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</si>
  <si>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</si>
  <si>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</si>
  <si>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</si>
  <si>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</si>
  <si>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</si>
  <si>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</si>
  <si>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</si>
  <si>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</si>
  <si>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</si>
  <si>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</si>
  <si>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</si>
  <si>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</si>
  <si>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</si>
  <si>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</si>
  <si>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</si>
  <si>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</si>
  <si>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</si>
  <si>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</si>
  <si>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</si>
  <si>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</si>
  <si>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</si>
  <si>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</si>
  <si>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</si>
  <si>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</si>
  <si>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</si>
  <si>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</si>
  <si>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</si>
  <si>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</si>
  <si>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</si>
  <si>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</si>
  <si>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</si>
  <si>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</si>
  <si>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</si>
  <si>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</si>
  <si>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</si>
  <si>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</si>
  <si>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</si>
  <si>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</si>
  <si>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</si>
  <si>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</si>
  <si>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</si>
  <si>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</si>
  <si>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</si>
  <si>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</si>
  <si>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</si>
  <si>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</si>
  <si>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</si>
  <si>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</si>
  <si>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</si>
  <si>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</si>
  <si>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</si>
  <si>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</si>
  <si>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</si>
  <si>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</si>
  <si>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</si>
  <si>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</si>
  <si>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</si>
  <si>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</si>
  <si>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</si>
  <si>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</si>
  <si>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</si>
  <si>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</si>
  <si>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</si>
  <si>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</si>
  <si>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</si>
  <si>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</si>
  <si>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</si>
  <si>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</si>
  <si>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</si>
  <si>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</si>
  <si>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</si>
  <si>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</si>
  <si>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</si>
  <si>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</si>
  <si>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</si>
  <si>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</si>
  <si>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</si>
  <si>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</si>
  <si>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</si>
  <si>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</si>
  <si>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</si>
  <si>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</si>
  <si>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</si>
  <si>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</si>
  <si>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</si>
  <si>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</si>
  <si>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</si>
  <si>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</si>
  <si>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</si>
  <si>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</si>
  <si>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</si>
  <si>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</si>
  <si>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</si>
  <si>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</si>
  <si>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</si>
  <si>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</si>
  <si>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</si>
  <si>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</si>
  <si>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</si>
  <si>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</si>
  <si>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</si>
  <si>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</si>
  <si>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</si>
  <si>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</si>
  <si>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</si>
  <si>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</si>
  <si>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</si>
  <si>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</si>
  <si>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</si>
  <si>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</si>
  <si>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</si>
  <si>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</si>
  <si>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</si>
  <si>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</si>
  <si>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</si>
  <si>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</si>
  <si>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</si>
  <si>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</si>
  <si>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</si>
  <si>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</si>
  <si>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</si>
  <si>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</si>
  <si>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</si>
  <si>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</si>
  <si>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</si>
  <si>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</si>
  <si>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</si>
  <si>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</si>
  <si>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</si>
  <si>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</si>
  <si>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</si>
  <si>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</si>
  <si>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</si>
  <si>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</si>
  <si>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</si>
  <si>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</si>
  <si>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</si>
  <si>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</si>
  <si>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</si>
  <si>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</si>
  <si>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</si>
  <si>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</si>
  <si>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</si>
  <si>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</si>
  <si>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</si>
  <si>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</si>
  <si>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</si>
  <si>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</si>
  <si>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</si>
  <si>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</si>
  <si>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</si>
  <si>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</si>
  <si>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</si>
  <si>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</si>
  <si>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</si>
  <si>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</si>
  <si>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</si>
  <si>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</si>
  <si>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</si>
  <si>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</si>
  <si>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</si>
  <si>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</si>
  <si>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</si>
  <si>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</si>
  <si>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</si>
  <si>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</si>
  <si>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</si>
  <si>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</si>
  <si>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</si>
  <si>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</si>
  <si>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</si>
  <si>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</si>
  <si>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</si>
  <si>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</si>
  <si>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</si>
  <si>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</si>
  <si>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</si>
  <si>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</si>
  <si>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</si>
  <si>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</si>
  <si>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</si>
  <si>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</si>
  <si>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</si>
  <si>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</si>
  <si>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</si>
  <si>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</si>
  <si>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</si>
  <si>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</si>
  <si>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</si>
  <si>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</si>
  <si>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</si>
  <si>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</si>
  <si>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</si>
  <si>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</si>
  <si>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</si>
  <si>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</si>
  <si>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</si>
  <si>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</si>
  <si>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</si>
  <si>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</si>
  <si>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</si>
  <si>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</si>
  <si>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</si>
  <si>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</si>
  <si>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</si>
  <si>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</si>
  <si>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</si>
  <si>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</si>
  <si>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</si>
  <si>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</si>
  <si>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</si>
  <si>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</si>
  <si>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</si>
  <si>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</si>
  <si>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</si>
  <si>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</si>
  <si>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</si>
  <si>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</si>
  <si>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</si>
  <si>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</si>
  <si>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</si>
  <si>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</si>
  <si>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</si>
  <si>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</si>
  <si>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</si>
  <si>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</si>
  <si>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</si>
  <si>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</si>
  <si>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</si>
  <si>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</si>
  <si>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</si>
  <si>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</si>
  <si>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</si>
  <si>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</si>
  <si>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</si>
  <si>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</si>
  <si>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</si>
  <si>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</si>
  <si>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</si>
  <si>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</si>
  <si>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</si>
  <si>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</si>
  <si>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</si>
  <si>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</si>
  <si>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</si>
  <si>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</si>
  <si>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</si>
  <si>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</si>
  <si>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</si>
  <si>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</si>
  <si>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</si>
  <si>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</si>
  <si>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</si>
  <si>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</si>
  <si>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</si>
  <si>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</si>
  <si>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</si>
  <si>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</si>
  <si>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</si>
  <si>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</si>
  <si>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</si>
  <si>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</si>
  <si>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</si>
  <si>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</si>
  <si>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</si>
  <si>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</si>
  <si>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</si>
  <si>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</si>
  <si>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</si>
  <si>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</si>
  <si>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</si>
  <si>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</si>
  <si>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</si>
  <si>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</si>
  <si>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</si>
  <si>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</si>
  <si>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</si>
  <si>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</si>
  <si>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</si>
  <si>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</si>
  <si>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</si>
  <si>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</si>
  <si>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</si>
  <si>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</si>
  <si>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</si>
  <si>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</si>
  <si>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</si>
  <si>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</si>
  <si>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</si>
  <si>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</si>
  <si>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</si>
  <si>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</si>
  <si>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</si>
  <si>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</si>
  <si>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</si>
  <si>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</si>
  <si>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</si>
  <si>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</si>
  <si>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</si>
  <si>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</si>
  <si>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</si>
  <si>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</si>
  <si>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</si>
  <si>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</si>
  <si>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</si>
  <si>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</si>
  <si>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</si>
  <si>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</si>
  <si>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</si>
  <si>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</si>
  <si>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</si>
  <si>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</si>
  <si>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</si>
  <si>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</si>
  <si>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</si>
  <si>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</si>
  <si>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</si>
  <si>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</si>
  <si>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</si>
  <si>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</si>
  <si>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</si>
  <si>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</si>
  <si>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</si>
  <si>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</si>
  <si>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</si>
  <si>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</si>
  <si>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</si>
  <si>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</si>
  <si>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</si>
  <si>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</si>
  <si>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</si>
  <si>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</si>
  <si>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</si>
  <si>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</si>
  <si>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</si>
  <si>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</si>
  <si>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</si>
  <si>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</si>
  <si>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</si>
  <si>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</si>
  <si>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</si>
  <si>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</si>
  <si>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</si>
  <si>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</si>
  <si>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</si>
  <si>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</si>
  <si>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</si>
  <si>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</si>
  <si>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</si>
  <si>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</si>
  <si>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</si>
  <si>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</si>
  <si>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</si>
  <si>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</si>
  <si>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</si>
  <si>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</si>
  <si>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</si>
  <si>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</si>
  <si>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</si>
  <si>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</si>
  <si>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</si>
  <si>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</si>
  <si>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</si>
  <si>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</si>
  <si>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</si>
  <si>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</si>
  <si>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</si>
  <si>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</si>
  <si>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</si>
  <si>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Indigo Power Limited_P</t>
  </si>
  <si>
    <t xml:space="preserve"> </t>
  </si>
  <si>
    <t>P0E,P3E,P6E</t>
  </si>
  <si>
    <t>P1A,P4A,P7A</t>
  </si>
  <si>
    <t>P1B,P4B,P7B</t>
  </si>
  <si>
    <t>P1C,P4C,P7C</t>
  </si>
  <si>
    <t>P1D,P4D,P7D</t>
  </si>
  <si>
    <t>P0L,P3L,P6L</t>
  </si>
  <si>
    <t>P0F,P3F,P6F</t>
  </si>
  <si>
    <t>P2A,P5A,P8A</t>
  </si>
  <si>
    <t>P2B,P5B,P8B</t>
  </si>
  <si>
    <t>P2C,P5C,P8C</t>
  </si>
  <si>
    <t>P2D,P5D,P8D</t>
  </si>
  <si>
    <t>P5W,P8W</t>
  </si>
  <si>
    <t>P5E,P8E</t>
  </si>
  <si>
    <t>P5F</t>
  </si>
  <si>
    <t>P5G,P8G</t>
  </si>
  <si>
    <t>P5H,P8H</t>
  </si>
  <si>
    <t>P3G,P6G</t>
  </si>
  <si>
    <t>P5J,P8J</t>
  </si>
  <si>
    <t>P5K,P8K</t>
  </si>
  <si>
    <t>P5L,P8L</t>
  </si>
  <si>
    <t>P5M,P8M</t>
  </si>
  <si>
    <t>PM3,PR3,PV3</t>
  </si>
  <si>
    <t>PR4,PV4</t>
  </si>
  <si>
    <t>P0E</t>
  </si>
  <si>
    <t>P1A</t>
  </si>
  <si>
    <t>P1B</t>
  </si>
  <si>
    <t>P1C</t>
  </si>
  <si>
    <t>P1D</t>
  </si>
  <si>
    <t>P0L</t>
  </si>
  <si>
    <t>P0F</t>
  </si>
  <si>
    <t>P2A</t>
  </si>
  <si>
    <t>P2B</t>
  </si>
  <si>
    <t>P2C</t>
  </si>
  <si>
    <t>P2D</t>
  </si>
  <si>
    <t>PM3</t>
  </si>
  <si>
    <t>P3E</t>
  </si>
  <si>
    <t>P4A</t>
  </si>
  <si>
    <t>P4B</t>
  </si>
  <si>
    <t>P4C</t>
  </si>
  <si>
    <t>P4D</t>
  </si>
  <si>
    <t>P3L</t>
  </si>
  <si>
    <t>P3F</t>
  </si>
  <si>
    <t>P5A</t>
  </si>
  <si>
    <t>P5B</t>
  </si>
  <si>
    <t>P5C</t>
  </si>
  <si>
    <t>P5D</t>
  </si>
  <si>
    <t>P5W</t>
  </si>
  <si>
    <t>P5E</t>
  </si>
  <si>
    <t>P5G</t>
  </si>
  <si>
    <t>P5H</t>
  </si>
  <si>
    <t>P3G</t>
  </si>
  <si>
    <t>P5J</t>
  </si>
  <si>
    <t>P5K</t>
  </si>
  <si>
    <t>P5L</t>
  </si>
  <si>
    <t>P5M</t>
  </si>
  <si>
    <t>PR3</t>
  </si>
  <si>
    <t>PR4</t>
  </si>
  <si>
    <t>P6E</t>
  </si>
  <si>
    <t>P7A</t>
  </si>
  <si>
    <t>P7B</t>
  </si>
  <si>
    <t>P7C</t>
  </si>
  <si>
    <t>P7D</t>
  </si>
  <si>
    <t>P6L</t>
  </si>
  <si>
    <t>P6F</t>
  </si>
  <si>
    <t>P8A</t>
  </si>
  <si>
    <t>P8B</t>
  </si>
  <si>
    <t>P8C</t>
  </si>
  <si>
    <t>P8D</t>
  </si>
  <si>
    <t>P8W</t>
  </si>
  <si>
    <t>P8E</t>
  </si>
  <si>
    <t>P8F</t>
  </si>
  <si>
    <t>P8G</t>
  </si>
  <si>
    <t>P8H</t>
  </si>
  <si>
    <t>P6G</t>
  </si>
  <si>
    <t>P8J</t>
  </si>
  <si>
    <t>P8K</t>
  </si>
  <si>
    <t>P8L</t>
  </si>
  <si>
    <t>P8M</t>
  </si>
  <si>
    <t>PV3</t>
  </si>
  <si>
    <t>PV4</t>
  </si>
  <si>
    <t>2026/27</t>
  </si>
  <si>
    <t>1 April 2026</t>
  </si>
  <si>
    <t>P0A, P0C,P3A, P3C,P6A, P6C</t>
  </si>
  <si>
    <t>P0B, P0D,P3B, P3D,P6B, P6D</t>
  </si>
  <si>
    <t>P5F,P8F</t>
  </si>
  <si>
    <t>P0U, P0V,P3U,P3V,P6U, P6V</t>
  </si>
  <si>
    <t>PM1, PM2,PR1, PR2,PV1, PV2</t>
  </si>
  <si>
    <t>PR6, PR7, PV7</t>
  </si>
  <si>
    <t>P0A, P0C</t>
  </si>
  <si>
    <t>P0B, P0D</t>
  </si>
  <si>
    <t>P0U, P0V</t>
  </si>
  <si>
    <t>PM1, PM2</t>
  </si>
  <si>
    <t>P3A, P3C</t>
  </si>
  <si>
    <t>P3B, P3D</t>
  </si>
  <si>
    <t>P3U,P3V</t>
  </si>
  <si>
    <t>PR1, PR2</t>
  </si>
  <si>
    <t>PR6, PR7</t>
  </si>
  <si>
    <t>P6A, P6C</t>
  </si>
  <si>
    <t>P6B, P6D</t>
  </si>
  <si>
    <t>P6U, P6V</t>
  </si>
  <si>
    <t>PV1, PV2</t>
  </si>
  <si>
    <t>PV7</t>
  </si>
  <si>
    <t>P0A, P0C,P0B, P0D,P0E,P1A,P1B,P1C,P1D,P0L,P0F,P2A,P2B,P2C,P2D,P0U, P0V,PM1, PM2,PM3,P3A, P3C,P3B, P3D,P3E,P4A,P4B,P4C,P4D,P3L,P3F,P5A,P5B,P5C,P5D,P3U,P3V,PR1, PR2,PR3,P6A, P6C,P6B, P6D,P6E,P7A,P7B,P7C,P7D,P6L,P6F,P8A,P8B,P8C,P8D,P6U, P6V,PV1, PV2,PV3</t>
  </si>
  <si>
    <t>P5W,P5E,P5F,P5G,P5H,PR6, PR7,P8W,P8E,P8F,P8G,P8H,PV7</t>
  </si>
  <si>
    <t>P3G,P5J,P5K,P5L,P5M,PR4,P6G,P8J,P8K,P8L,P8M,PV4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</si>
</sst>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00"/>
    <numFmt numFmtId="175" formatCode="#,##0;[Red]\-#,##0;;"/>
    <numFmt numFmtId="176" formatCode="0.000;[Red]\-0.000;?;"/>
    <numFmt numFmtId="177" formatCode="0.000_ ;\-0.000\ "/>
    <numFmt numFmtId="178" formatCode="0000"/>
    <numFmt numFmtId="179" formatCode="0.00;\(0.00\);"/>
    <numFmt numFmtId="180" formatCode="&quot;£&quot;#,##0.00"/>
    <numFmt numFmtId="181" formatCode="\T\a\r\i\f\f\ 0"/>
    <numFmt numFmtId="182" formatCode="\L\o\c\a\t\i\o\n\ 0"/>
    <numFmt numFmtId="183" formatCode="#,##0;\-#,##0;\-"/>
  </numFmts>
  <fonts count="56" x14ac:knownFonts="1">
    <font>
      <sz val="10"/>
      <name val="Arial"/>
    </font>
    <font>
      <sz val="11"/>
      <color theme="1"/>
      <name val="Calibri"/>
      <family val="2"/>
      <scheme val="minor"/>
    </font>
    <font>
      <sz val="11"/>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8"/>
      <color indexed="8"/>
      <name val="Calibri"/>
      <family val="2"/>
      <scheme val="minor"/>
    </font>
    <font>
      <b/>
      <sz val="11"/>
      <color theme="1"/>
      <name val="Calibri"/>
      <family val="2"/>
      <scheme val="minor"/>
    </font>
    <font>
      <sz val="11"/>
      <color rgb="FF006100"/>
      <name val="Arial"/>
      <family val="2"/>
    </font>
    <font>
      <sz val="11"/>
      <color rgb="FF9C0006"/>
      <name val="Arial"/>
      <family val="2"/>
    </font>
    <font>
      <i/>
      <sz val="11"/>
      <color theme="3" tint="-0.24994659260841701"/>
      <name val="Calibri"/>
      <family val="2"/>
      <scheme val="minor"/>
    </font>
    <font>
      <b/>
      <sz val="11"/>
      <color theme="0"/>
      <name val="Calibri"/>
      <family val="2"/>
      <scheme val="minor"/>
    </font>
    <font>
      <u/>
      <sz val="10"/>
      <color indexed="12"/>
      <name val="Arial"/>
      <family val="2"/>
    </font>
    <font>
      <u/>
      <sz val="11"/>
      <color theme="5"/>
      <name val="Calibri"/>
      <family val="2"/>
      <scheme val="minor"/>
    </font>
    <font>
      <b/>
      <sz val="11"/>
      <color theme="4"/>
      <name val="Calibri"/>
      <family val="2"/>
      <scheme val="minor"/>
    </font>
    <font>
      <b/>
      <sz val="11"/>
      <name val="Calibri"/>
      <family val="2"/>
      <scheme val="minor"/>
    </font>
    <font>
      <sz val="11"/>
      <color rgb="FF006100"/>
      <name val="Calibri"/>
      <family val="2"/>
      <scheme val="minor"/>
    </font>
    <font>
      <b/>
      <sz val="11"/>
      <color rgb="FFFA7D00"/>
      <name val="Arial"/>
      <family val="2"/>
    </font>
    <font>
      <i/>
      <sz val="11"/>
      <color rgb="FF7F7F7F"/>
      <name val="Arial"/>
      <family val="2"/>
    </font>
    <font>
      <sz val="11"/>
      <color rgb="FF9C6500"/>
      <name val="Arial"/>
      <family val="2"/>
    </font>
    <font>
      <sz val="11"/>
      <color theme="1"/>
      <name val="Tahoma"/>
      <family val="2"/>
    </font>
    <font>
      <sz val="8"/>
      <name val="Arial"/>
      <family val="2"/>
    </font>
    <font>
      <b/>
      <sz val="11"/>
      <color rgb="FFFFFFFF"/>
      <name val="Arial"/>
      <family val="2"/>
    </font>
  </fonts>
  <fills count="5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CC"/>
        <bgColor indexed="64"/>
      </patternFill>
    </fill>
    <fill>
      <patternFill patternType="solid">
        <fgColor rgb="FFC6EFCE"/>
      </patternFill>
    </fill>
    <fill>
      <patternFill patternType="solid">
        <fgColor rgb="FFFFC7CE"/>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rgb="FFF2F2F2"/>
      </patternFill>
    </fill>
    <fill>
      <patternFill patternType="solid">
        <fgColor rgb="FFFF0000"/>
        <bgColor rgb="FF000000"/>
      </patternFill>
    </fill>
    <fill>
      <patternFill patternType="solid">
        <fgColor rgb="FFFFC000"/>
        <bgColor rgb="FF000000"/>
      </patternFill>
    </fill>
    <fill>
      <patternFill patternType="solid">
        <fgColor rgb="FF00B050"/>
        <bgColor rgb="FF000000"/>
      </patternFill>
    </fill>
    <fill>
      <patternFill patternType="solid">
        <fgColor rgb="FFFFFF99"/>
        <bgColor rgb="FF000000"/>
      </patternFill>
    </fill>
    <fill>
      <patternFill patternType="solid">
        <fgColor rgb="FFC0C0C0"/>
        <bgColor rgb="FF969696"/>
      </patternFill>
    </fill>
    <fill>
      <patternFill patternType="solid">
        <fgColor rgb="FFCCFFFF"/>
        <bgColor rgb="FF000000"/>
      </patternFill>
    </fill>
    <fill>
      <patternFill patternType="solid">
        <fgColor rgb="FFCCFFCC"/>
        <bgColor rgb="FF000000"/>
      </patternFill>
    </fill>
    <fill>
      <patternFill patternType="solid">
        <fgColor rgb="FF000000"/>
        <bgColor rgb="FF000000"/>
      </patternFill>
    </fill>
    <fill>
      <patternFill patternType="solid">
        <fgColor rgb="FFFFFF00"/>
        <bgColor rgb="FF000000"/>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
      <left style="medium">
        <color indexed="64"/>
      </left>
      <right style="thin">
        <color indexed="64"/>
      </right>
      <top style="medium">
        <color indexed="64"/>
      </top>
      <bottom/>
      <diagonal/>
    </border>
  </borders>
  <cellStyleXfs count="80">
    <xf numFmtId="0" fontId="0" fillId="0" borderId="0"/>
    <xf numFmtId="0" fontId="16" fillId="0" borderId="0" applyNumberFormat="0" applyFill="0" applyBorder="0" applyAlignment="0" applyProtection="0"/>
    <xf numFmtId="0" fontId="17" fillId="5" borderId="7" applyNumberFormat="0" applyAlignment="0" applyProtection="0"/>
    <xf numFmtId="0" fontId="18" fillId="0" borderId="0" applyNumberFormat="0" applyFill="0" applyBorder="0" applyAlignment="0" applyProtection="0">
      <alignment vertical="top"/>
      <protection locked="0"/>
    </xf>
    <xf numFmtId="0" fontId="23" fillId="0" borderId="9" applyNumberFormat="0" applyFill="0" applyAlignment="0" applyProtection="0"/>
    <xf numFmtId="0" fontId="16" fillId="0" borderId="10" applyNumberFormat="0" applyFill="0" applyAlignment="0" applyProtection="0"/>
    <xf numFmtId="0" fontId="11" fillId="0" borderId="0"/>
    <xf numFmtId="43" fontId="11" fillId="0" borderId="0" applyFont="0" applyFill="0" applyBorder="0" applyAlignment="0" applyProtection="0"/>
    <xf numFmtId="0" fontId="28" fillId="24" borderId="0" applyNumberFormat="0" applyBorder="0" applyAlignment="0" applyProtection="0"/>
    <xf numFmtId="0" fontId="8" fillId="6"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8" fillId="27" borderId="0" applyNumberFormat="0" applyBorder="0" applyAlignment="0" applyProtection="0"/>
    <xf numFmtId="0" fontId="28" fillId="28" borderId="0" applyNumberFormat="0" applyBorder="0" applyAlignment="0" applyProtection="0"/>
    <xf numFmtId="0" fontId="32" fillId="0" borderId="0"/>
    <xf numFmtId="0" fontId="34" fillId="35" borderId="0" applyNumberFormat="0" applyBorder="0" applyAlignment="0" applyProtection="0"/>
    <xf numFmtId="0" fontId="9" fillId="0" borderId="0"/>
    <xf numFmtId="0" fontId="7" fillId="6" borderId="0" applyNumberFormat="0" applyBorder="0" applyAlignment="0" applyProtection="0"/>
    <xf numFmtId="0" fontId="7" fillId="27" borderId="0" applyNumberFormat="0" applyBorder="0" applyAlignment="0" applyProtection="0"/>
    <xf numFmtId="0" fontId="6" fillId="0" borderId="0" applyNumberFormat="0" applyFill="0" applyBorder="0" applyAlignment="0" applyProtection="0">
      <alignment horizontal="left"/>
    </xf>
    <xf numFmtId="43" fontId="38" fillId="0" borderId="0" applyFont="0" applyFill="0" applyBorder="0" applyAlignment="0" applyProtection="0"/>
    <xf numFmtId="0" fontId="5" fillId="0" borderId="0"/>
    <xf numFmtId="0" fontId="4" fillId="0" borderId="0"/>
    <xf numFmtId="0" fontId="4" fillId="38" borderId="17" applyNumberFormat="0" applyBorder="0" applyAlignment="0">
      <protection locked="0"/>
    </xf>
    <xf numFmtId="49" fontId="43" fillId="0" borderId="0" applyFill="0" applyBorder="0" applyAlignment="0" applyProtection="0">
      <alignment vertical="center"/>
    </xf>
    <xf numFmtId="0" fontId="42" fillId="40" borderId="0" applyNumberFormat="0" applyBorder="0" applyAlignment="0" applyProtection="0"/>
    <xf numFmtId="0" fontId="4" fillId="41" borderId="17" applyNumberFormat="0" applyBorder="0" applyAlignment="0" applyProtection="0">
      <alignment vertical="center"/>
    </xf>
    <xf numFmtId="49" fontId="44" fillId="42" borderId="0" applyBorder="0" applyAlignment="0" applyProtection="0">
      <alignment horizontal="left" vertical="center" wrapText="1"/>
    </xf>
    <xf numFmtId="43" fontId="11" fillId="0" borderId="0" applyFont="0" applyFill="0" applyBorder="0" applyAlignment="0" applyProtection="0"/>
    <xf numFmtId="43"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4" fillId="0" borderId="0" applyNumberFormat="0" applyFont="0" applyBorder="0" applyAlignment="0" applyProtection="0"/>
    <xf numFmtId="0" fontId="4" fillId="43" borderId="0" applyNumberFormat="0" applyBorder="0" applyAlignment="0">
      <alignment horizontal="center"/>
      <protection locked="0"/>
    </xf>
    <xf numFmtId="0" fontId="41" fillId="39" borderId="0" applyNumberFormat="0" applyBorder="0" applyAlignment="0" applyProtection="0"/>
    <xf numFmtId="0" fontId="45" fillId="0" borderId="0" applyNumberFormat="0" applyFill="0" applyBorder="0" applyAlignment="0" applyProtection="0">
      <alignment vertical="top"/>
      <protection locked="0"/>
    </xf>
    <xf numFmtId="0" fontId="46" fillId="0" borderId="17" applyNumberFormat="0" applyFill="0" applyBorder="0" applyAlignment="0" applyProtection="0"/>
    <xf numFmtId="2" fontId="47"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4" fillId="0" borderId="0"/>
    <xf numFmtId="0" fontId="4" fillId="0" borderId="0"/>
    <xf numFmtId="0" fontId="11" fillId="0" borderId="0"/>
    <xf numFmtId="0" fontId="11" fillId="0" borderId="0"/>
    <xf numFmtId="0" fontId="11" fillId="0" borderId="0"/>
    <xf numFmtId="0" fontId="4" fillId="0" borderId="0"/>
    <xf numFmtId="9" fontId="11" fillId="0" borderId="0" applyFont="0" applyFill="0" applyBorder="0" applyAlignment="0" applyProtection="0"/>
    <xf numFmtId="9" fontId="4" fillId="0" borderId="0" applyFont="0" applyFill="0" applyBorder="0" applyAlignment="0" applyProtection="0"/>
    <xf numFmtId="49" fontId="40" fillId="0" borderId="0" applyBorder="0" applyAlignment="0" applyProtection="0"/>
    <xf numFmtId="49" fontId="44" fillId="44" borderId="0" applyBorder="0" applyAlignment="0" applyProtection="0"/>
    <xf numFmtId="0" fontId="12" fillId="9" borderId="18" applyFont="0">
      <alignment horizontal="center"/>
    </xf>
    <xf numFmtId="49" fontId="48" fillId="45" borderId="0" applyAlignment="0" applyProtection="0">
      <alignment vertical="center"/>
    </xf>
    <xf numFmtId="43" fontId="11" fillId="0" borderId="0" applyFont="0" applyFill="0" applyBorder="0" applyAlignment="0" applyProtection="0"/>
    <xf numFmtId="0" fontId="4" fillId="0" borderId="0"/>
    <xf numFmtId="0" fontId="11" fillId="0" borderId="0"/>
    <xf numFmtId="0" fontId="11" fillId="0" borderId="0"/>
    <xf numFmtId="0" fontId="11" fillId="0" borderId="0"/>
    <xf numFmtId="0" fontId="11" fillId="0" borderId="0"/>
    <xf numFmtId="0" fontId="11" fillId="0" borderId="0"/>
    <xf numFmtId="0" fontId="4" fillId="0" borderId="0"/>
    <xf numFmtId="0" fontId="3" fillId="0" borderId="0"/>
    <xf numFmtId="0" fontId="50" fillId="46" borderId="7" applyNumberFormat="0" applyAlignment="0" applyProtection="0"/>
    <xf numFmtId="43"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0" fontId="51" fillId="0" borderId="0" applyNumberFormat="0" applyFill="0" applyBorder="0" applyAlignment="0" applyProtection="0"/>
    <xf numFmtId="0" fontId="49" fillId="39" borderId="0" applyNumberFormat="0" applyBorder="0" applyAlignment="0" applyProtection="0"/>
    <xf numFmtId="0" fontId="52" fillId="35" borderId="0" applyNumberFormat="0" applyBorder="0" applyAlignment="0" applyProtection="0"/>
    <xf numFmtId="0" fontId="53" fillId="0" borderId="0"/>
    <xf numFmtId="0" fontId="2" fillId="0" borderId="0"/>
    <xf numFmtId="0" fontId="2" fillId="0" borderId="0"/>
    <xf numFmtId="0" fontId="1" fillId="0" borderId="0"/>
    <xf numFmtId="0" fontId="1" fillId="0" borderId="0"/>
  </cellStyleXfs>
  <cellXfs count="305">
    <xf numFmtId="0" fontId="0" fillId="0" borderId="0" xfId="0"/>
    <xf numFmtId="0" fontId="11"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3" fillId="2" borderId="0" xfId="0" applyFont="1" applyFill="1" applyAlignment="1">
      <alignment vertical="center"/>
    </xf>
    <xf numFmtId="0" fontId="0" fillId="0" borderId="1" xfId="0" applyBorder="1" applyAlignment="1">
      <alignment vertical="center"/>
    </xf>
    <xf numFmtId="0" fontId="11" fillId="0" borderId="0" xfId="0" applyFont="1" applyAlignment="1">
      <alignment wrapText="1"/>
    </xf>
    <xf numFmtId="0" fontId="12" fillId="0" borderId="0" xfId="0" applyFont="1" applyAlignment="1">
      <alignment vertical="top" wrapText="1"/>
    </xf>
    <xf numFmtId="0" fontId="12" fillId="7" borderId="1" xfId="0" applyFont="1" applyFill="1" applyBorder="1" applyAlignment="1">
      <alignment horizontal="center" vertical="center" wrapText="1"/>
    </xf>
    <xf numFmtId="0" fontId="11" fillId="0" borderId="1" xfId="0" quotePrefix="1" applyFont="1" applyBorder="1" applyAlignment="1">
      <alignment horizontal="left" vertical="top" wrapText="1"/>
    </xf>
    <xf numFmtId="0" fontId="12" fillId="7" borderId="1" xfId="0" applyFont="1" applyFill="1" applyBorder="1" applyAlignment="1" applyProtection="1">
      <alignment vertical="center" wrapText="1"/>
      <protection locked="0"/>
    </xf>
    <xf numFmtId="0" fontId="19"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2" fillId="7" borderId="1" xfId="0" applyFont="1" applyFill="1" applyBorder="1" applyAlignment="1" applyProtection="1">
      <alignment horizontal="center" vertical="center" wrapText="1"/>
      <protection locked="0"/>
    </xf>
    <xf numFmtId="0" fontId="11" fillId="0" borderId="1" xfId="0" quotePrefix="1" applyFont="1" applyBorder="1" applyAlignment="1">
      <alignment horizontal="center" vertical="center" wrapText="1"/>
    </xf>
    <xf numFmtId="0" fontId="11" fillId="0" borderId="6" xfId="0" applyFont="1" applyBorder="1" applyAlignment="1">
      <alignment horizontal="center" vertical="center" wrapText="1"/>
    </xf>
    <xf numFmtId="0" fontId="11" fillId="2" borderId="0" xfId="0" applyFont="1" applyFill="1" applyAlignment="1">
      <alignment vertical="center"/>
    </xf>
    <xf numFmtId="0" fontId="0" fillId="0" borderId="0" xfId="0" applyProtection="1">
      <protection locked="0"/>
    </xf>
    <xf numFmtId="49" fontId="19" fillId="8" borderId="1" xfId="0" applyNumberFormat="1" applyFont="1" applyFill="1" applyBorder="1" applyAlignment="1" applyProtection="1">
      <alignment horizontal="center" vertical="center" wrapText="1"/>
      <protection locked="0"/>
    </xf>
    <xf numFmtId="0" fontId="12" fillId="7" borderId="1" xfId="0" quotePrefix="1" applyFont="1" applyFill="1" applyBorder="1" applyAlignment="1">
      <alignment horizontal="center" vertical="center" wrapText="1"/>
    </xf>
    <xf numFmtId="49" fontId="20" fillId="5" borderId="7" xfId="2" applyNumberFormat="1" applyFont="1" applyAlignment="1" applyProtection="1">
      <alignment horizontal="center" vertical="center" wrapText="1"/>
      <protection locked="0"/>
    </xf>
    <xf numFmtId="169" fontId="22" fillId="12" borderId="1" xfId="0" applyNumberFormat="1" applyFont="1" applyFill="1" applyBorder="1" applyAlignment="1" applyProtection="1">
      <alignment horizontal="center" vertical="center"/>
      <protection locked="0"/>
    </xf>
    <xf numFmtId="170" fontId="22" fillId="12" borderId="1" xfId="0" applyNumberFormat="1" applyFont="1" applyFill="1" applyBorder="1" applyAlignment="1" applyProtection="1">
      <alignment horizontal="center" vertical="center"/>
      <protection locked="0"/>
    </xf>
    <xf numFmtId="169" fontId="22" fillId="14" borderId="1" xfId="0" applyNumberFormat="1" applyFont="1" applyFill="1" applyBorder="1" applyAlignment="1" applyProtection="1">
      <alignment horizontal="center" vertical="center"/>
      <protection locked="0"/>
    </xf>
    <xf numFmtId="170" fontId="22" fillId="14" borderId="1" xfId="0" applyNumberFormat="1" applyFont="1" applyFill="1" applyBorder="1" applyAlignment="1" applyProtection="1">
      <alignment horizontal="center" vertical="center"/>
      <protection locked="0"/>
    </xf>
    <xf numFmtId="0" fontId="12" fillId="13" borderId="1" xfId="0" quotePrefix="1" applyFont="1" applyFill="1" applyBorder="1" applyAlignment="1">
      <alignment horizontal="center" vertical="center" wrapText="1"/>
    </xf>
    <xf numFmtId="170" fontId="22" fillId="15" borderId="1" xfId="0" applyNumberFormat="1" applyFont="1" applyFill="1" applyBorder="1" applyAlignment="1" applyProtection="1">
      <alignment horizontal="center" vertical="center"/>
      <protection locked="0"/>
    </xf>
    <xf numFmtId="0" fontId="12" fillId="16" borderId="1" xfId="0" quotePrefix="1" applyFont="1" applyFill="1" applyBorder="1" applyAlignment="1">
      <alignment horizontal="center" vertical="center" wrapText="1"/>
    </xf>
    <xf numFmtId="49" fontId="11"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22" fillId="9" borderId="1" xfId="0" applyNumberFormat="1" applyFont="1" applyFill="1" applyBorder="1" applyAlignment="1" applyProtection="1">
      <alignment horizontal="center" vertical="center"/>
      <protection locked="0"/>
    </xf>
    <xf numFmtId="170" fontId="22"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5" fillId="8" borderId="1" xfId="0" applyNumberFormat="1" applyFont="1" applyFill="1" applyBorder="1" applyAlignment="1" applyProtection="1">
      <alignment horizontal="center" vertical="center" wrapText="1"/>
      <protection locked="0"/>
    </xf>
    <xf numFmtId="171" fontId="25" fillId="3" borderId="1" xfId="0" applyNumberFormat="1" applyFont="1" applyFill="1" applyBorder="1" applyAlignment="1" applyProtection="1">
      <alignment horizontal="center" vertical="center"/>
      <protection locked="0"/>
    </xf>
    <xf numFmtId="0" fontId="25" fillId="8" borderId="1" xfId="0" applyFont="1" applyFill="1" applyBorder="1" applyAlignment="1" applyProtection="1">
      <alignment horizontal="center" vertical="center" wrapText="1"/>
      <protection locked="0"/>
    </xf>
    <xf numFmtId="3" fontId="25" fillId="8" borderId="1" xfId="0" applyNumberFormat="1" applyFont="1" applyFill="1" applyBorder="1" applyAlignment="1" applyProtection="1">
      <alignment horizontal="center" vertical="center" wrapText="1"/>
      <protection locked="0"/>
    </xf>
    <xf numFmtId="164" fontId="25" fillId="10" borderId="1" xfId="0" applyNumberFormat="1" applyFont="1" applyFill="1" applyBorder="1" applyAlignment="1" applyProtection="1">
      <alignment horizontal="center" vertical="center"/>
      <protection locked="0"/>
    </xf>
    <xf numFmtId="164" fontId="25" fillId="3" borderId="1" xfId="0" applyNumberFormat="1" applyFont="1" applyFill="1" applyBorder="1" applyAlignment="1" applyProtection="1">
      <alignment horizontal="center" vertical="center"/>
      <protection locked="0"/>
    </xf>
    <xf numFmtId="49" fontId="11" fillId="9" borderId="1" xfId="0" quotePrefix="1" applyNumberFormat="1" applyFont="1" applyFill="1" applyBorder="1" applyAlignment="1" applyProtection="1">
      <alignment horizontal="left" vertical="center" wrapText="1"/>
      <protection locked="0"/>
    </xf>
    <xf numFmtId="49" fontId="11"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8" fillId="2" borderId="0" xfId="3" applyFill="1" applyAlignment="1" applyProtection="1">
      <alignment vertical="center"/>
    </xf>
    <xf numFmtId="0" fontId="11" fillId="2" borderId="0" xfId="6" applyFill="1" applyAlignment="1">
      <alignment vertical="center"/>
    </xf>
    <xf numFmtId="0" fontId="13" fillId="2" borderId="0" xfId="6" applyFont="1" applyFill="1" applyAlignment="1">
      <alignment vertical="center"/>
    </xf>
    <xf numFmtId="0" fontId="12" fillId="7" borderId="1" xfId="6" quotePrefix="1" applyFont="1" applyFill="1" applyBorder="1" applyAlignment="1">
      <alignment horizontal="center" vertical="center" wrapText="1"/>
    </xf>
    <xf numFmtId="0" fontId="12" fillId="7" borderId="1" xfId="6" applyFont="1" applyFill="1" applyBorder="1" applyAlignment="1">
      <alignment horizontal="center" vertical="center" wrapText="1"/>
    </xf>
    <xf numFmtId="49" fontId="27" fillId="7" borderId="1" xfId="6" applyNumberFormat="1" applyFont="1" applyFill="1" applyBorder="1" applyAlignment="1">
      <alignment horizontal="center" vertical="center" wrapText="1"/>
    </xf>
    <xf numFmtId="49" fontId="12" fillId="7" borderId="1" xfId="6" applyNumberFormat="1" applyFont="1" applyFill="1" applyBorder="1" applyAlignment="1">
      <alignment horizontal="center" vertical="center" wrapText="1"/>
    </xf>
    <xf numFmtId="0" fontId="11" fillId="2" borderId="0" xfId="6" applyFill="1" applyAlignment="1">
      <alignment horizontal="center" vertical="center"/>
    </xf>
    <xf numFmtId="166" fontId="11" fillId="2" borderId="0" xfId="6" applyNumberFormat="1" applyFill="1" applyAlignment="1">
      <alignment horizontal="center" vertical="center"/>
    </xf>
    <xf numFmtId="0" fontId="11" fillId="2" borderId="0" xfId="6" applyFill="1"/>
    <xf numFmtId="0" fontId="11" fillId="0" borderId="0" xfId="0" applyFont="1" applyProtection="1">
      <protection locked="0"/>
    </xf>
    <xf numFmtId="49" fontId="16" fillId="6" borderId="0" xfId="1" quotePrefix="1" applyNumberFormat="1" applyFill="1" applyAlignment="1" applyProtection="1">
      <alignment horizontal="left" vertical="center" wrapText="1"/>
      <protection locked="0"/>
    </xf>
    <xf numFmtId="49" fontId="16" fillId="6" borderId="0" xfId="1" applyNumberFormat="1" applyFill="1" applyAlignment="1" applyProtection="1">
      <alignment vertical="center" wrapText="1"/>
      <protection locked="0"/>
    </xf>
    <xf numFmtId="49" fontId="23" fillId="0" borderId="0" xfId="4" applyNumberFormat="1" applyBorder="1" applyAlignment="1" applyProtection="1">
      <alignment vertical="center"/>
      <protection locked="0"/>
    </xf>
    <xf numFmtId="49" fontId="16" fillId="6" borderId="0" xfId="1" applyNumberFormat="1" applyFill="1" applyBorder="1" applyAlignment="1" applyProtection="1">
      <alignment vertical="center" wrapText="1"/>
      <protection locked="0"/>
    </xf>
    <xf numFmtId="49" fontId="16" fillId="0" borderId="0" xfId="5" applyNumberFormat="1" applyBorder="1" applyAlignment="1" applyProtection="1">
      <alignment vertical="center"/>
      <protection locked="0"/>
    </xf>
    <xf numFmtId="49" fontId="16" fillId="0" borderId="0" xfId="5" quotePrefix="1" applyNumberFormat="1" applyBorder="1" applyAlignment="1" applyProtection="1">
      <alignment horizontal="left" vertical="center"/>
      <protection locked="0"/>
    </xf>
    <xf numFmtId="49" fontId="27" fillId="7" borderId="1" xfId="0" applyNumberFormat="1" applyFont="1" applyFill="1" applyBorder="1" applyAlignment="1">
      <alignment horizontal="center" vertical="center" wrapText="1"/>
    </xf>
    <xf numFmtId="0" fontId="18" fillId="0" borderId="0" xfId="3" applyAlignment="1" applyProtection="1">
      <alignment horizontal="left" vertical="top"/>
    </xf>
    <xf numFmtId="0" fontId="12" fillId="7" borderId="6" xfId="0" applyFont="1" applyFill="1" applyBorder="1" applyAlignment="1" applyProtection="1">
      <alignment vertical="center" wrapText="1"/>
      <protection locked="0"/>
    </xf>
    <xf numFmtId="0" fontId="0" fillId="17" borderId="0" xfId="0" applyFill="1" applyAlignment="1">
      <alignment vertical="center"/>
    </xf>
    <xf numFmtId="0" fontId="29" fillId="20" borderId="1" xfId="0" applyFont="1" applyFill="1" applyBorder="1" applyAlignment="1" applyProtection="1">
      <alignment horizontal="center" vertical="center" wrapText="1"/>
      <protection locked="0"/>
    </xf>
    <xf numFmtId="0" fontId="12" fillId="0" borderId="6" xfId="0" applyFont="1" applyBorder="1" applyAlignment="1">
      <alignment vertical="center" wrapText="1"/>
    </xf>
    <xf numFmtId="0" fontId="12" fillId="0" borderId="1" xfId="0" applyFont="1" applyBorder="1" applyAlignment="1">
      <alignment vertical="center" wrapText="1"/>
    </xf>
    <xf numFmtId="0" fontId="29" fillId="18" borderId="1" xfId="0" applyFont="1" applyFill="1" applyBorder="1" applyAlignment="1" applyProtection="1">
      <alignment horizontal="center" vertical="center" wrapText="1"/>
      <protection locked="0"/>
    </xf>
    <xf numFmtId="0" fontId="29" fillId="21" borderId="1" xfId="0" applyFont="1" applyFill="1" applyBorder="1" applyAlignment="1" applyProtection="1">
      <alignment horizontal="center" vertical="center" wrapText="1"/>
      <protection locked="0"/>
    </xf>
    <xf numFmtId="0" fontId="12" fillId="22" borderId="1" xfId="0" applyFont="1" applyFill="1" applyBorder="1" applyAlignment="1" applyProtection="1">
      <alignment horizontal="center" vertical="center" wrapText="1"/>
      <protection locked="0"/>
    </xf>
    <xf numFmtId="0" fontId="21" fillId="17" borderId="0" xfId="1" applyNumberFormat="1" applyFont="1" applyFill="1" applyBorder="1" applyAlignment="1">
      <alignment horizontal="center" vertical="center" wrapText="1"/>
    </xf>
    <xf numFmtId="0" fontId="13" fillId="17" borderId="0" xfId="6" applyFont="1" applyFill="1" applyAlignment="1">
      <alignment vertical="center"/>
    </xf>
    <xf numFmtId="0" fontId="21" fillId="17" borderId="0" xfId="1" applyNumberFormat="1" applyFont="1" applyFill="1" applyBorder="1" applyAlignment="1" applyProtection="1">
      <alignment horizontal="center" vertical="center" wrapText="1"/>
    </xf>
    <xf numFmtId="0" fontId="21" fillId="17" borderId="12" xfId="1" applyNumberFormat="1" applyFont="1" applyFill="1" applyBorder="1" applyAlignment="1">
      <alignment horizontal="center" vertical="center" wrapText="1"/>
    </xf>
    <xf numFmtId="0" fontId="21" fillId="17" borderId="0" xfId="1" applyNumberFormat="1" applyFont="1" applyFill="1" applyBorder="1" applyAlignment="1">
      <alignment vertical="center" wrapText="1"/>
    </xf>
    <xf numFmtId="0" fontId="12" fillId="17" borderId="4" xfId="0" applyFont="1" applyFill="1" applyBorder="1" applyAlignment="1">
      <alignment horizontal="left" vertical="center" wrapText="1"/>
    </xf>
    <xf numFmtId="0" fontId="11" fillId="17" borderId="4" xfId="0" applyFont="1" applyFill="1" applyBorder="1" applyAlignment="1">
      <alignment horizontal="center" vertical="center" wrapText="1"/>
    </xf>
    <xf numFmtId="0" fontId="11" fillId="17" borderId="8" xfId="0" applyFont="1" applyFill="1" applyBorder="1" applyAlignment="1">
      <alignment horizontal="center" vertical="center" wrapText="1"/>
    </xf>
    <xf numFmtId="0" fontId="21" fillId="17" borderId="8" xfId="1" applyNumberFormat="1" applyFont="1" applyFill="1" applyBorder="1" applyAlignment="1">
      <alignment horizontal="center" vertical="center" wrapText="1"/>
    </xf>
    <xf numFmtId="171" fontId="25" fillId="19" borderId="3" xfId="0" applyNumberFormat="1" applyFont="1" applyFill="1" applyBorder="1" applyAlignment="1" applyProtection="1">
      <alignment horizontal="center" vertical="center" wrapText="1"/>
      <protection locked="0"/>
    </xf>
    <xf numFmtId="0" fontId="18" fillId="0" borderId="0" xfId="3" applyAlignment="1" applyProtection="1"/>
    <xf numFmtId="0" fontId="18" fillId="2" borderId="0" xfId="3" applyFill="1" applyAlignment="1" applyProtection="1">
      <alignment vertical="center"/>
      <protection hidden="1"/>
    </xf>
    <xf numFmtId="174" fontId="11" fillId="9" borderId="1" xfId="6" applyNumberFormat="1" applyFill="1" applyBorder="1" applyAlignment="1">
      <alignment horizontal="center" vertical="center" wrapText="1"/>
    </xf>
    <xf numFmtId="0" fontId="11" fillId="9" borderId="1" xfId="6" applyFill="1" applyBorder="1" applyAlignment="1">
      <alignment horizontal="left" vertical="center" wrapText="1"/>
    </xf>
    <xf numFmtId="1" fontId="11" fillId="9" borderId="1" xfId="6" applyNumberFormat="1" applyFill="1" applyBorder="1" applyAlignment="1">
      <alignment horizontal="left" vertical="center" wrapText="1"/>
    </xf>
    <xf numFmtId="171" fontId="9" fillId="23" borderId="1" xfId="6" applyNumberFormat="1" applyFont="1" applyFill="1" applyBorder="1" applyAlignment="1">
      <alignment horizontal="center" vertical="center"/>
    </xf>
    <xf numFmtId="43" fontId="9" fillId="23" borderId="1" xfId="7" applyFont="1" applyFill="1" applyBorder="1" applyAlignment="1" applyProtection="1">
      <alignment horizontal="center" vertical="center"/>
    </xf>
    <xf numFmtId="164" fontId="9" fillId="23" borderId="1" xfId="6" applyNumberFormat="1" applyFont="1" applyFill="1" applyBorder="1" applyAlignment="1">
      <alignment horizontal="center" vertical="center"/>
    </xf>
    <xf numFmtId="165" fontId="9" fillId="12" borderId="1" xfId="6" applyNumberFormat="1" applyFont="1" applyFill="1" applyBorder="1" applyAlignment="1">
      <alignment horizontal="center" vertical="center"/>
    </xf>
    <xf numFmtId="164" fontId="9" fillId="12" borderId="1" xfId="6" applyNumberFormat="1" applyFont="1" applyFill="1" applyBorder="1" applyAlignment="1">
      <alignment horizontal="center" vertical="center"/>
    </xf>
    <xf numFmtId="0" fontId="11" fillId="11" borderId="1" xfId="13" applyFont="1" applyFill="1" applyBorder="1" applyAlignment="1" applyProtection="1">
      <alignment vertical="center"/>
      <protection locked="0"/>
    </xf>
    <xf numFmtId="173" fontId="11" fillId="31" borderId="1" xfId="10" applyNumberFormat="1" applyFont="1" applyFill="1" applyBorder="1" applyAlignment="1" applyProtection="1">
      <alignment vertical="center"/>
      <protection locked="0"/>
    </xf>
    <xf numFmtId="172" fontId="8" fillId="30" borderId="1" xfId="9" applyNumberFormat="1" applyFill="1" applyBorder="1" applyAlignment="1" applyProtection="1">
      <alignment vertical="center"/>
    </xf>
    <xf numFmtId="173" fontId="11" fillId="30" borderId="1" xfId="9" applyNumberFormat="1" applyFont="1" applyFill="1" applyBorder="1" applyAlignment="1" applyProtection="1">
      <alignment vertical="center"/>
      <protection locked="0"/>
    </xf>
    <xf numFmtId="173" fontId="11" fillId="33" borderId="1" xfId="9" applyNumberFormat="1" applyFont="1" applyFill="1" applyBorder="1" applyAlignment="1" applyProtection="1">
      <alignment vertical="center"/>
      <protection locked="0"/>
    </xf>
    <xf numFmtId="173" fontId="11" fillId="34" borderId="1" xfId="10" applyNumberFormat="1" applyFont="1" applyFill="1" applyBorder="1" applyAlignment="1" applyProtection="1">
      <alignment vertical="center"/>
      <protection locked="0"/>
    </xf>
    <xf numFmtId="0" fontId="21"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2" fillId="7" borderId="6" xfId="0" applyFont="1" applyFill="1" applyBorder="1" applyAlignment="1">
      <alignment horizontal="left" vertical="center" wrapText="1"/>
    </xf>
    <xf numFmtId="0" fontId="11" fillId="11" borderId="1" xfId="8" quotePrefix="1" applyFont="1" applyFill="1" applyBorder="1" applyAlignment="1" applyProtection="1">
      <alignment horizontal="center" vertical="center" wrapText="1"/>
    </xf>
    <xf numFmtId="0" fontId="11" fillId="32" borderId="1" xfId="11" quotePrefix="1" applyFont="1" applyFill="1" applyBorder="1" applyAlignment="1" applyProtection="1">
      <alignment horizontal="center" vertical="center" wrapText="1"/>
    </xf>
    <xf numFmtId="172" fontId="8" fillId="33" borderId="1" xfId="12" applyNumberFormat="1" applyFill="1" applyBorder="1" applyAlignment="1" applyProtection="1">
      <alignment vertical="center"/>
    </xf>
    <xf numFmtId="0" fontId="12" fillId="7" borderId="1" xfId="0" applyFont="1" applyFill="1" applyBorder="1" applyAlignment="1">
      <alignment horizontal="left" vertical="center" wrapText="1"/>
    </xf>
    <xf numFmtId="0" fontId="11" fillId="11" borderId="1" xfId="13" applyFont="1" applyFill="1" applyBorder="1" applyAlignment="1" applyProtection="1">
      <alignment vertical="center" wrapText="1"/>
    </xf>
    <xf numFmtId="0" fontId="11" fillId="29" borderId="1" xfId="13" applyFont="1" applyFill="1" applyBorder="1" applyAlignment="1" applyProtection="1">
      <alignmen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11" fillId="7" borderId="1" xfId="0" applyFont="1" applyFill="1" applyBorder="1" applyAlignment="1">
      <alignment horizontal="center" vertical="center" wrapText="1"/>
    </xf>
    <xf numFmtId="173" fontId="8" fillId="30" borderId="1" xfId="9" applyNumberFormat="1" applyFill="1" applyBorder="1" applyAlignment="1" applyProtection="1">
      <alignment vertical="center"/>
      <protection locked="0"/>
    </xf>
    <xf numFmtId="175" fontId="8" fillId="30" borderId="1" xfId="9" applyNumberFormat="1" applyFill="1" applyBorder="1" applyAlignment="1" applyProtection="1">
      <alignment vertical="center"/>
    </xf>
    <xf numFmtId="175" fontId="8" fillId="33" borderId="1" xfId="9" applyNumberFormat="1" applyFill="1" applyBorder="1" applyAlignment="1" applyProtection="1">
      <alignment vertical="center"/>
    </xf>
    <xf numFmtId="175" fontId="11" fillId="31" borderId="1" xfId="10" applyNumberFormat="1" applyFont="1" applyFill="1" applyBorder="1" applyAlignment="1" applyProtection="1">
      <alignment vertical="center"/>
    </xf>
    <xf numFmtId="175" fontId="11" fillId="34" borderId="1" xfId="10" applyNumberFormat="1" applyFont="1" applyFill="1" applyBorder="1" applyAlignment="1" applyProtection="1">
      <alignment vertical="center"/>
    </xf>
    <xf numFmtId="176" fontId="8" fillId="30" borderId="5" xfId="9" applyNumberFormat="1" applyFill="1" applyBorder="1" applyAlignment="1" applyProtection="1">
      <alignment vertical="center"/>
    </xf>
    <xf numFmtId="176" fontId="8" fillId="30" borderId="1" xfId="9" applyNumberFormat="1" applyFill="1" applyBorder="1" applyAlignment="1" applyProtection="1">
      <alignment vertical="center"/>
    </xf>
    <xf numFmtId="2" fontId="12" fillId="7" borderId="1" xfId="6" applyNumberFormat="1" applyFont="1" applyFill="1" applyBorder="1" applyAlignment="1">
      <alignment horizontal="center" vertical="center" wrapText="1"/>
    </xf>
    <xf numFmtId="49" fontId="11" fillId="11" borderId="1" xfId="8" quotePrefix="1" applyNumberFormat="1" applyFont="1" applyFill="1" applyBorder="1" applyAlignment="1" applyProtection="1">
      <alignment horizontal="center" vertical="center" wrapText="1"/>
    </xf>
    <xf numFmtId="49" fontId="11" fillId="32" borderId="1" xfId="11" quotePrefix="1" applyNumberFormat="1" applyFont="1" applyFill="1" applyBorder="1" applyAlignment="1" applyProtection="1">
      <alignment horizontal="center" vertical="center" wrapText="1"/>
    </xf>
    <xf numFmtId="0" fontId="12" fillId="0" borderId="1" xfId="0" applyFont="1" applyBorder="1" applyAlignment="1">
      <alignment horizontal="left" vertical="center" wrapText="1"/>
    </xf>
    <xf numFmtId="49" fontId="16" fillId="6" borderId="0" xfId="1" applyNumberFormat="1" applyFill="1" applyAlignment="1" applyProtection="1">
      <alignment horizontal="center" vertical="center" wrapText="1"/>
      <protection locked="0"/>
    </xf>
    <xf numFmtId="49" fontId="16" fillId="6" borderId="0" xfId="1" quotePrefix="1" applyNumberFormat="1" applyFill="1" applyAlignment="1" applyProtection="1">
      <alignment horizontal="center" vertical="center" wrapText="1"/>
      <protection locked="0"/>
    </xf>
    <xf numFmtId="49" fontId="27" fillId="7" borderId="1" xfId="6" quotePrefix="1" applyNumberFormat="1" applyFont="1" applyFill="1" applyBorder="1" applyAlignment="1">
      <alignment horizontal="center" vertical="center" wrapText="1"/>
    </xf>
    <xf numFmtId="49" fontId="23" fillId="0" borderId="0" xfId="4" quotePrefix="1" applyNumberFormat="1" applyBorder="1" applyAlignment="1" applyProtection="1">
      <alignment horizontal="left" vertical="center"/>
      <protection locked="0"/>
    </xf>
    <xf numFmtId="177" fontId="26" fillId="18" borderId="1" xfId="0" applyNumberFormat="1" applyFont="1" applyFill="1" applyBorder="1" applyAlignment="1" applyProtection="1">
      <alignment horizontal="center" vertical="center"/>
      <protection locked="0"/>
    </xf>
    <xf numFmtId="177" fontId="25" fillId="19" borderId="1" xfId="0" applyNumberFormat="1" applyFont="1" applyFill="1" applyBorder="1" applyAlignment="1" applyProtection="1">
      <alignment horizontal="center" vertical="center"/>
      <protection locked="0"/>
    </xf>
    <xf numFmtId="177" fontId="26" fillId="20" borderId="1" xfId="0" applyNumberFormat="1" applyFont="1" applyFill="1" applyBorder="1" applyAlignment="1" applyProtection="1">
      <alignment horizontal="center" vertical="center"/>
      <protection locked="0"/>
    </xf>
    <xf numFmtId="177" fontId="35" fillId="18" borderId="1" xfId="0" applyNumberFormat="1" applyFont="1" applyFill="1" applyBorder="1" applyAlignment="1" applyProtection="1">
      <alignment horizontal="center" vertical="center" wrapText="1"/>
      <protection locked="0"/>
    </xf>
    <xf numFmtId="177" fontId="14" fillId="19" borderId="1" xfId="0" applyNumberFormat="1" applyFont="1" applyFill="1" applyBorder="1" applyAlignment="1" applyProtection="1">
      <alignment horizontal="center" vertical="center" wrapText="1"/>
      <protection locked="0"/>
    </xf>
    <xf numFmtId="177" fontId="35" fillId="20" borderId="1" xfId="0" applyNumberFormat="1" applyFont="1" applyFill="1" applyBorder="1" applyAlignment="1" applyProtection="1">
      <alignment horizontal="center" vertical="center" wrapText="1"/>
      <protection locked="0"/>
    </xf>
    <xf numFmtId="164" fontId="14" fillId="3" borderId="1" xfId="0" applyNumberFormat="1" applyFont="1" applyFill="1" applyBorder="1" applyAlignment="1" applyProtection="1">
      <alignment horizontal="center" vertical="center"/>
      <protection locked="0"/>
    </xf>
    <xf numFmtId="171" fontId="14" fillId="3" borderId="1" xfId="0" applyNumberFormat="1" applyFont="1" applyFill="1" applyBorder="1" applyAlignment="1" applyProtection="1">
      <alignment horizontal="center" vertical="center"/>
      <protection locked="0"/>
    </xf>
    <xf numFmtId="171" fontId="14" fillId="9" borderId="1" xfId="0" applyNumberFormat="1" applyFont="1" applyFill="1" applyBorder="1" applyAlignment="1" applyProtection="1">
      <alignment horizontal="center" vertical="center"/>
      <protection locked="0"/>
    </xf>
    <xf numFmtId="177" fontId="35" fillId="21" borderId="1" xfId="0" applyNumberFormat="1" applyFont="1" applyFill="1" applyBorder="1" applyAlignment="1" applyProtection="1">
      <alignment horizontal="center" vertical="center" wrapText="1"/>
      <protection locked="0"/>
    </xf>
    <xf numFmtId="177" fontId="14" fillId="22" borderId="1" xfId="0" applyNumberFormat="1" applyFont="1" applyFill="1" applyBorder="1" applyAlignment="1" applyProtection="1">
      <alignment horizontal="center" vertical="center" wrapText="1"/>
      <protection locked="0"/>
    </xf>
    <xf numFmtId="164" fontId="14" fillId="10" borderId="1" xfId="0" applyNumberFormat="1" applyFont="1" applyFill="1" applyBorder="1" applyAlignment="1" applyProtection="1">
      <alignment horizontal="center" vertical="center" wrapText="1"/>
      <protection locked="0"/>
    </xf>
    <xf numFmtId="164" fontId="14" fillId="10" borderId="1" xfId="0" applyNumberFormat="1" applyFont="1" applyFill="1" applyBorder="1" applyAlignment="1">
      <alignment horizontal="center" vertical="center" wrapText="1"/>
    </xf>
    <xf numFmtId="171" fontId="14" fillId="9" borderId="1" xfId="0" applyNumberFormat="1" applyFont="1" applyFill="1" applyBorder="1" applyAlignment="1" applyProtection="1">
      <alignment horizontal="center" vertical="center" wrapText="1"/>
      <protection locked="0"/>
    </xf>
    <xf numFmtId="0" fontId="11" fillId="0" borderId="0" xfId="6"/>
    <xf numFmtId="0" fontId="11" fillId="0" borderId="0" xfId="6" applyAlignment="1">
      <alignment horizontal="left"/>
    </xf>
    <xf numFmtId="0" fontId="36" fillId="0" borderId="0" xfId="6" applyFont="1"/>
    <xf numFmtId="0" fontId="18" fillId="0" borderId="0" xfId="3" applyFill="1" applyAlignment="1" applyProtection="1">
      <alignment horizontal="left" vertical="center"/>
    </xf>
    <xf numFmtId="0" fontId="11" fillId="0" borderId="0" xfId="6" applyAlignment="1">
      <alignment horizontal="center" vertical="center" wrapText="1"/>
    </xf>
    <xf numFmtId="0" fontId="11" fillId="0" borderId="0" xfId="6" applyAlignment="1">
      <alignment horizontal="center" vertical="top" wrapText="1"/>
    </xf>
    <xf numFmtId="0" fontId="11" fillId="36" borderId="0" xfId="6" applyFill="1" applyAlignment="1">
      <alignment horizontal="left"/>
    </xf>
    <xf numFmtId="14" fontId="11" fillId="0" borderId="0" xfId="6" applyNumberFormat="1"/>
    <xf numFmtId="0" fontId="11" fillId="0" borderId="0" xfId="6" quotePrefix="1" applyAlignment="1">
      <alignment horizontal="left"/>
    </xf>
    <xf numFmtId="0" fontId="11" fillId="36" borderId="0" xfId="6" applyFill="1" applyAlignment="1">
      <alignment horizontal="left" vertical="center"/>
    </xf>
    <xf numFmtId="178" fontId="11" fillId="36" borderId="0" xfId="6" applyNumberFormat="1" applyFill="1" applyAlignment="1">
      <alignment horizontal="left"/>
    </xf>
    <xf numFmtId="0" fontId="25" fillId="17" borderId="1" xfId="0" applyFont="1" applyFill="1" applyBorder="1" applyAlignment="1" applyProtection="1">
      <alignment horizontal="center" vertical="center" wrapText="1"/>
      <protection locked="0"/>
    </xf>
    <xf numFmtId="0" fontId="12" fillId="11" borderId="1" xfId="0" applyFont="1" applyFill="1" applyBorder="1" applyAlignment="1">
      <alignment vertical="center" wrapText="1"/>
    </xf>
    <xf numFmtId="0" fontId="37" fillId="0" borderId="1" xfId="16" applyFont="1" applyBorder="1" applyAlignment="1">
      <alignment horizontal="center" vertical="center" wrapText="1"/>
    </xf>
    <xf numFmtId="0" fontId="12" fillId="7" borderId="1" xfId="0" applyFont="1" applyFill="1" applyBorder="1" applyAlignment="1">
      <alignment vertical="center" wrapText="1"/>
    </xf>
    <xf numFmtId="0" fontId="11" fillId="2" borderId="0" xfId="6" quotePrefix="1" applyFill="1" applyAlignment="1">
      <alignment horizontal="center" vertical="center" wrapText="1"/>
    </xf>
    <xf numFmtId="0" fontId="18" fillId="0" borderId="0" xfId="3" applyAlignment="1" applyProtection="1">
      <alignment horizontal="left" vertical="top" wrapText="1"/>
    </xf>
    <xf numFmtId="3" fontId="25" fillId="0" borderId="1" xfId="0" applyNumberFormat="1"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12" fillId="7" borderId="1" xfId="0" applyFont="1" applyFill="1" applyBorder="1" applyAlignment="1" applyProtection="1">
      <alignment horizontal="center" vertical="center"/>
      <protection locked="0"/>
    </xf>
    <xf numFmtId="0" fontId="12" fillId="7" borderId="1" xfId="0" applyFont="1" applyFill="1" applyBorder="1" applyAlignment="1" applyProtection="1">
      <alignment vertical="center"/>
      <protection locked="0"/>
    </xf>
    <xf numFmtId="0" fontId="19" fillId="8" borderId="1" xfId="0" applyFont="1" applyFill="1" applyBorder="1" applyAlignment="1" applyProtection="1">
      <alignment horizontal="center" vertical="center"/>
      <protection locked="0"/>
    </xf>
    <xf numFmtId="49" fontId="25" fillId="0" borderId="1" xfId="0" quotePrefix="1" applyNumberFormat="1" applyFont="1" applyBorder="1" applyAlignment="1" applyProtection="1">
      <alignment horizontal="center" vertical="center" wrapText="1"/>
      <protection locked="0"/>
    </xf>
    <xf numFmtId="164" fontId="25" fillId="9" borderId="1" xfId="0" applyNumberFormat="1" applyFont="1" applyFill="1" applyBorder="1" applyAlignment="1" applyProtection="1">
      <alignment horizontal="center" vertical="center"/>
      <protection locked="0"/>
    </xf>
    <xf numFmtId="179" fontId="25" fillId="3" borderId="1" xfId="0" applyNumberFormat="1" applyFont="1" applyFill="1" applyBorder="1" applyAlignment="1" applyProtection="1">
      <alignment horizontal="center" vertical="center"/>
      <protection locked="0"/>
    </xf>
    <xf numFmtId="180" fontId="25" fillId="8" borderId="1" xfId="0" applyNumberFormat="1" applyFont="1" applyFill="1" applyBorder="1" applyAlignment="1" applyProtection="1">
      <alignment horizontal="center" vertical="center"/>
      <protection locked="0"/>
    </xf>
    <xf numFmtId="3" fontId="19" fillId="8" borderId="1" xfId="0" applyNumberFormat="1" applyFont="1" applyFill="1" applyBorder="1" applyAlignment="1" applyProtection="1">
      <alignment horizontal="center" vertical="center"/>
      <protection locked="0"/>
    </xf>
    <xf numFmtId="3" fontId="19" fillId="22" borderId="1" xfId="0" applyNumberFormat="1"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1" fillId="2" borderId="0" xfId="6" quotePrefix="1" applyFill="1" applyAlignment="1">
      <alignment vertical="center" wrapText="1"/>
    </xf>
    <xf numFmtId="0" fontId="11" fillId="2" borderId="11" xfId="6" applyFill="1" applyBorder="1" applyAlignment="1">
      <alignment vertical="center"/>
    </xf>
    <xf numFmtId="0" fontId="21" fillId="17" borderId="11" xfId="1" applyNumberFormat="1" applyFont="1" applyFill="1" applyBorder="1" applyAlignment="1">
      <alignment horizontal="center" vertical="center" wrapText="1"/>
    </xf>
    <xf numFmtId="0" fontId="11" fillId="37" borderId="6" xfId="0" applyFont="1" applyFill="1" applyBorder="1" applyAlignment="1">
      <alignment horizontal="center" vertical="center" wrapText="1"/>
    </xf>
    <xf numFmtId="0" fontId="18" fillId="0" borderId="0" xfId="3" applyFill="1" applyBorder="1" applyAlignment="1" applyProtection="1">
      <alignment vertical="center"/>
    </xf>
    <xf numFmtId="1" fontId="11" fillId="9" borderId="1" xfId="6" applyNumberFormat="1" applyFill="1" applyBorder="1" applyAlignment="1" applyProtection="1">
      <alignment horizontal="center" vertical="center" wrapText="1"/>
      <protection locked="0"/>
    </xf>
    <xf numFmtId="181" fontId="39" fillId="30" borderId="1" xfId="21" applyNumberFormat="1" applyFont="1" applyFill="1" applyBorder="1" applyAlignment="1">
      <alignment horizontal="center" vertical="center"/>
    </xf>
    <xf numFmtId="0" fontId="11" fillId="9" borderId="1" xfId="6" applyFill="1" applyBorder="1" applyAlignment="1" applyProtection="1">
      <alignment horizontal="center" vertical="center" wrapText="1"/>
      <protection locked="0"/>
    </xf>
    <xf numFmtId="0" fontId="11" fillId="30" borderId="1" xfId="6" applyFill="1" applyBorder="1" applyAlignment="1" applyProtection="1">
      <alignment horizontal="center" vertical="center" wrapText="1"/>
      <protection locked="0"/>
    </xf>
    <xf numFmtId="0" fontId="11" fillId="9" borderId="1" xfId="6" applyFill="1" applyBorder="1" applyAlignment="1">
      <alignment horizontal="center" vertical="center" wrapText="1"/>
    </xf>
    <xf numFmtId="1" fontId="11" fillId="9" borderId="1" xfId="6" applyNumberFormat="1" applyFill="1" applyBorder="1" applyAlignment="1">
      <alignment horizontal="center" vertical="center" wrapText="1"/>
    </xf>
    <xf numFmtId="43" fontId="9" fillId="12" borderId="1" xfId="20" applyFont="1" applyFill="1" applyBorder="1" applyAlignment="1">
      <alignment horizontal="center" vertical="center"/>
    </xf>
    <xf numFmtId="1" fontId="11" fillId="9" borderId="1" xfId="6" quotePrefix="1" applyNumberFormat="1" applyFill="1" applyBorder="1" applyAlignment="1">
      <alignment horizontal="center" vertical="center" wrapText="1"/>
    </xf>
    <xf numFmtId="171" fontId="7" fillId="23" borderId="1" xfId="6" applyNumberFormat="1" applyFont="1" applyFill="1" applyBorder="1" applyAlignment="1">
      <alignment horizontal="center" vertical="center"/>
    </xf>
    <xf numFmtId="182" fontId="40" fillId="0" borderId="16" xfId="22" applyNumberFormat="1" applyFont="1" applyBorder="1" applyAlignment="1">
      <alignment horizontal="left" vertical="center"/>
    </xf>
    <xf numFmtId="183" fontId="4" fillId="0" borderId="16" xfId="23" applyNumberFormat="1" applyFill="1" applyBorder="1" applyAlignment="1">
      <alignment horizontal="center" vertical="center" wrapText="1"/>
      <protection locked="0"/>
    </xf>
    <xf numFmtId="165" fontId="0" fillId="2" borderId="16" xfId="0" applyNumberFormat="1" applyFill="1" applyBorder="1" applyAlignment="1">
      <alignment horizontal="center" vertical="center"/>
    </xf>
    <xf numFmtId="0" fontId="11" fillId="2" borderId="0" xfId="6" quotePrefix="1" applyFill="1" applyAlignment="1">
      <alignment horizontal="left" vertical="center" wrapText="1"/>
    </xf>
    <xf numFmtId="0" fontId="14" fillId="0" borderId="1" xfId="0" applyFont="1" applyBorder="1" applyAlignment="1">
      <alignment vertical="top" wrapText="1"/>
    </xf>
    <xf numFmtId="43" fontId="9" fillId="12" borderId="1" xfId="20" applyFont="1" applyFill="1" applyBorder="1" applyAlignment="1" applyProtection="1">
      <alignment horizontal="center" vertical="center"/>
      <protection locked="0"/>
    </xf>
    <xf numFmtId="43" fontId="9" fillId="9" borderId="1" xfId="20" applyFont="1" applyFill="1" applyBorder="1" applyAlignment="1" applyProtection="1">
      <alignment horizontal="center" vertical="center"/>
      <protection locked="0"/>
    </xf>
    <xf numFmtId="183" fontId="1" fillId="0" borderId="16" xfId="23" applyNumberFormat="1" applyFont="1" applyFill="1" applyBorder="1" applyAlignment="1">
      <alignment horizontal="center" vertical="center" wrapText="1"/>
      <protection locked="0"/>
    </xf>
    <xf numFmtId="165" fontId="11" fillId="2" borderId="0" xfId="0" applyNumberFormat="1" applyFont="1" applyFill="1" applyAlignment="1">
      <alignment horizontal="center" vertical="center"/>
    </xf>
    <xf numFmtId="0" fontId="0" fillId="0" borderId="1" xfId="0" applyBorder="1" applyAlignment="1">
      <alignment vertical="center" wrapText="1"/>
    </xf>
    <xf numFmtId="0" fontId="11" fillId="0" borderId="1" xfId="0" applyFont="1" applyBorder="1" applyAlignment="1">
      <alignment vertical="center"/>
    </xf>
    <xf numFmtId="165" fontId="55" fillId="47" borderId="1" xfId="0" applyNumberFormat="1" applyFont="1" applyFill="1" applyBorder="1" applyAlignment="1">
      <alignment horizontal="center" vertical="center"/>
    </xf>
    <xf numFmtId="165" fontId="25" fillId="48" borderId="1" xfId="0" applyNumberFormat="1" applyFont="1" applyFill="1" applyBorder="1" applyAlignment="1">
      <alignment horizontal="center" vertical="center"/>
    </xf>
    <xf numFmtId="165" fontId="55" fillId="49" borderId="1" xfId="0" applyNumberFormat="1" applyFont="1" applyFill="1" applyBorder="1" applyAlignment="1">
      <alignment horizontal="center" vertical="center"/>
    </xf>
    <xf numFmtId="165" fontId="25" fillId="50" borderId="1" xfId="0" applyNumberFormat="1" applyFont="1" applyFill="1" applyBorder="1" applyAlignment="1">
      <alignment horizontal="center" vertical="center"/>
    </xf>
    <xf numFmtId="165" fontId="25" fillId="51" borderId="1" xfId="0" applyNumberFormat="1" applyFont="1" applyFill="1" applyBorder="1" applyAlignment="1">
      <alignment horizontal="center" vertical="center"/>
    </xf>
    <xf numFmtId="165" fontId="25" fillId="52" borderId="1" xfId="0" applyNumberFormat="1" applyFont="1" applyFill="1" applyBorder="1" applyAlignment="1">
      <alignment horizontal="center" vertical="center" wrapText="1"/>
    </xf>
    <xf numFmtId="165" fontId="25" fillId="53" borderId="1" xfId="0" applyNumberFormat="1" applyFont="1" applyFill="1" applyBorder="1" applyAlignment="1">
      <alignment horizontal="center" vertical="center"/>
    </xf>
    <xf numFmtId="165" fontId="55" fillId="54" borderId="1" xfId="0" applyNumberFormat="1" applyFont="1" applyFill="1" applyBorder="1" applyAlignment="1">
      <alignment horizontal="center" vertical="center"/>
    </xf>
    <xf numFmtId="165" fontId="25" fillId="55" borderId="1" xfId="0" applyNumberFormat="1" applyFont="1" applyFill="1" applyBorder="1" applyAlignment="1">
      <alignment horizontal="center" vertical="center"/>
    </xf>
    <xf numFmtId="2" fontId="55" fillId="47" borderId="1" xfId="0" applyNumberFormat="1" applyFont="1" applyFill="1" applyBorder="1" applyAlignment="1">
      <alignment horizontal="center" vertical="center"/>
    </xf>
    <xf numFmtId="2" fontId="25" fillId="48" borderId="1" xfId="0" applyNumberFormat="1" applyFont="1" applyFill="1" applyBorder="1" applyAlignment="1">
      <alignment horizontal="center" vertical="center"/>
    </xf>
    <xf numFmtId="2" fontId="55" fillId="49" borderId="1" xfId="0" applyNumberFormat="1" applyFont="1" applyFill="1" applyBorder="1" applyAlignment="1">
      <alignment horizontal="center" vertical="center"/>
    </xf>
    <xf numFmtId="2" fontId="25" fillId="50" borderId="1" xfId="0" applyNumberFormat="1" applyFont="1" applyFill="1" applyBorder="1" applyAlignment="1">
      <alignment horizontal="center" vertical="center"/>
    </xf>
    <xf numFmtId="2" fontId="25" fillId="51" borderId="1" xfId="0" applyNumberFormat="1" applyFont="1" applyFill="1" applyBorder="1" applyAlignment="1">
      <alignment horizontal="center" vertical="center"/>
    </xf>
    <xf numFmtId="2" fontId="25" fillId="53" borderId="1" xfId="0" applyNumberFormat="1" applyFont="1" applyFill="1" applyBorder="1" applyAlignment="1">
      <alignment horizontal="center" vertical="center"/>
    </xf>
    <xf numFmtId="2" fontId="55" fillId="54" borderId="1" xfId="0" applyNumberFormat="1" applyFont="1" applyFill="1" applyBorder="1" applyAlignment="1">
      <alignment horizontal="center" vertical="center"/>
    </xf>
    <xf numFmtId="2" fontId="25" fillId="55" borderId="1" xfId="0" applyNumberFormat="1" applyFont="1" applyFill="1" applyBorder="1" applyAlignment="1">
      <alignment horizontal="center" vertical="center"/>
    </xf>
    <xf numFmtId="0" fontId="19" fillId="0" borderId="0" xfId="0" quotePrefix="1" applyFont="1" applyAlignment="1">
      <alignment horizontal="left" vertical="top" wrapText="1"/>
    </xf>
    <xf numFmtId="49" fontId="16" fillId="6" borderId="0" xfId="1" applyNumberFormat="1" applyFill="1" applyAlignment="1" applyProtection="1">
      <alignment horizontal="left" vertical="center" wrapText="1"/>
      <protection locked="0"/>
    </xf>
    <xf numFmtId="0" fontId="11" fillId="0" borderId="0" xfId="0" quotePrefix="1" applyFont="1" applyAlignment="1">
      <alignment horizontal="left" wrapText="1"/>
    </xf>
    <xf numFmtId="0" fontId="24" fillId="0" borderId="0" xfId="0" quotePrefix="1" applyFont="1" applyAlignment="1">
      <alignment horizontal="left" vertical="top" wrapText="1"/>
    </xf>
    <xf numFmtId="0" fontId="11" fillId="0" borderId="0" xfId="0" quotePrefix="1" applyFont="1" applyAlignment="1" applyProtection="1">
      <alignment horizontal="left" vertical="top" wrapText="1"/>
      <protection locked="0"/>
    </xf>
    <xf numFmtId="0" fontId="11" fillId="0" borderId="0" xfId="0" applyFont="1" applyAlignment="1" applyProtection="1">
      <alignment horizontal="left" vertical="top" wrapText="1"/>
      <protection locked="0"/>
    </xf>
    <xf numFmtId="49" fontId="16" fillId="6" borderId="0" xfId="1" applyNumberFormat="1" applyFill="1" applyAlignment="1" applyProtection="1">
      <alignment horizontal="center" vertical="center" wrapText="1"/>
      <protection locked="0"/>
    </xf>
    <xf numFmtId="0" fontId="12" fillId="0" borderId="1" xfId="0" applyFont="1" applyBorder="1" applyAlignment="1">
      <alignment horizontal="left" vertical="center" wrapText="1" indent="1"/>
    </xf>
    <xf numFmtId="0" fontId="21" fillId="6" borderId="1" xfId="1" applyNumberFormat="1"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1" fillId="2" borderId="8" xfId="6" quotePrefix="1" applyFill="1" applyBorder="1" applyAlignment="1">
      <alignment horizontal="center" vertical="center" wrapText="1"/>
    </xf>
    <xf numFmtId="0" fontId="34" fillId="35" borderId="13" xfId="15" quotePrefix="1" applyBorder="1" applyAlignment="1">
      <alignment horizontal="left" vertical="top" wrapText="1"/>
    </xf>
    <xf numFmtId="0" fontId="34" fillId="35" borderId="8" xfId="15" quotePrefix="1" applyBorder="1" applyAlignment="1">
      <alignment horizontal="left" vertical="top" wrapText="1"/>
    </xf>
    <xf numFmtId="0" fontId="12"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171" fontId="25" fillId="19" borderId="3" xfId="0" applyNumberFormat="1" applyFont="1" applyFill="1" applyBorder="1" applyAlignment="1" applyProtection="1">
      <alignment horizontal="center" vertical="center"/>
      <protection locked="0"/>
    </xf>
    <xf numFmtId="171" fontId="25" fillId="19" borderId="5" xfId="0" applyNumberFormat="1" applyFont="1" applyFill="1" applyBorder="1" applyAlignment="1" applyProtection="1">
      <alignment horizontal="center" vertical="center"/>
      <protection locked="0"/>
    </xf>
    <xf numFmtId="0" fontId="12" fillId="7" borderId="3" xfId="0" applyFont="1" applyFill="1" applyBorder="1" applyAlignment="1" applyProtection="1">
      <alignment horizontal="center" vertical="center" wrapText="1"/>
      <protection locked="0"/>
    </xf>
    <xf numFmtId="0" fontId="12" fillId="7" borderId="5" xfId="0" applyFont="1" applyFill="1" applyBorder="1" applyAlignment="1" applyProtection="1">
      <alignment horizontal="center" vertical="center" wrapText="1"/>
      <protection locked="0"/>
    </xf>
    <xf numFmtId="0" fontId="11" fillId="2" borderId="0" xfId="0" quotePrefix="1" applyFont="1" applyFill="1" applyAlignment="1">
      <alignment horizontal="left" vertical="center" wrapText="1"/>
    </xf>
    <xf numFmtId="0" fontId="21"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2" fillId="7" borderId="11" xfId="0" applyFont="1" applyFill="1" applyBorder="1" applyAlignment="1" applyProtection="1">
      <alignment horizontal="center" vertical="center" wrapText="1"/>
      <protection locked="0"/>
    </xf>
    <xf numFmtId="0" fontId="12" fillId="7" borderId="0" xfId="0" applyFont="1" applyFill="1" applyAlignment="1" applyProtection="1">
      <alignment horizontal="center" vertical="center" wrapText="1"/>
      <protection locked="0"/>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29" fillId="18" borderId="1" xfId="0" applyFont="1" applyFill="1" applyBorder="1" applyAlignment="1" applyProtection="1">
      <alignment horizontal="center" vertical="center" wrapText="1"/>
      <protection locked="0"/>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0" fillId="0" borderId="8" xfId="0" applyBorder="1" applyAlignment="1">
      <alignment horizontal="center" vertical="center" wrapText="1"/>
    </xf>
    <xf numFmtId="0" fontId="11" fillId="2" borderId="8" xfId="6" quotePrefix="1" applyFill="1" applyBorder="1" applyAlignment="1">
      <alignment horizontal="left" vertical="center" wrapText="1"/>
    </xf>
    <xf numFmtId="0" fontId="0" fillId="0" borderId="8" xfId="0" applyBorder="1" applyAlignment="1">
      <alignment horizontal="left" vertical="center" wrapText="1"/>
    </xf>
    <xf numFmtId="0" fontId="10" fillId="0" borderId="1" xfId="0" applyFont="1" applyBorder="1" applyAlignment="1">
      <alignment vertical="center" wrapText="1"/>
    </xf>
    <xf numFmtId="0" fontId="0" fillId="0" borderId="1" xfId="0" applyBorder="1" applyAlignment="1">
      <alignment vertical="center"/>
    </xf>
    <xf numFmtId="0" fontId="12" fillId="7" borderId="1" xfId="0" applyFont="1" applyFill="1" applyBorder="1" applyAlignment="1">
      <alignment horizontal="center" vertical="center" wrapText="1"/>
    </xf>
    <xf numFmtId="0" fontId="10" fillId="0" borderId="1" xfId="0" applyFont="1" applyBorder="1" applyAlignment="1">
      <alignment wrapText="1"/>
    </xf>
    <xf numFmtId="0" fontId="0" fillId="0" borderId="1" xfId="0" applyBorder="1"/>
    <xf numFmtId="0" fontId="10" fillId="0" borderId="3" xfId="0" applyFont="1" applyBorder="1" applyAlignment="1">
      <alignment vertical="center" wrapText="1"/>
    </xf>
    <xf numFmtId="0" fontId="10"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4" fillId="0" borderId="1" xfId="0" applyFont="1" applyBorder="1" applyAlignment="1">
      <alignment wrapText="1"/>
    </xf>
    <xf numFmtId="0" fontId="12" fillId="0" borderId="1" xfId="0" applyFont="1" applyBorder="1"/>
    <xf numFmtId="0" fontId="14" fillId="0" borderId="1" xfId="0" applyFont="1" applyBorder="1" applyAlignment="1">
      <alignment vertical="top" wrapText="1"/>
    </xf>
    <xf numFmtId="0" fontId="0" fillId="0" borderId="1" xfId="0" applyBorder="1" applyAlignment="1">
      <alignment vertical="top"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center" wrapText="1" indent="1"/>
    </xf>
    <xf numFmtId="0" fontId="12" fillId="0" borderId="5" xfId="0" applyFont="1" applyBorder="1" applyAlignment="1">
      <alignment horizontal="left" vertical="center" wrapText="1" indent="1"/>
    </xf>
    <xf numFmtId="0" fontId="34" fillId="35" borderId="13" xfId="15" quotePrefix="1" applyBorder="1" applyAlignment="1" applyProtection="1">
      <alignment horizontal="left" vertical="center" wrapText="1"/>
    </xf>
    <xf numFmtId="0" fontId="34" fillId="35" borderId="8" xfId="15" quotePrefix="1" applyBorder="1" applyAlignment="1" applyProtection="1">
      <alignment horizontal="left" vertical="center" wrapText="1"/>
    </xf>
    <xf numFmtId="0" fontId="34" fillId="35" borderId="13" xfId="15" quotePrefix="1" applyBorder="1" applyAlignment="1" applyProtection="1">
      <alignment horizontal="center" vertical="center" wrapText="1"/>
    </xf>
    <xf numFmtId="0" fontId="34" fillId="35" borderId="8" xfId="15" quotePrefix="1" applyBorder="1" applyAlignment="1" applyProtection="1">
      <alignment horizontal="center" vertical="center" wrapText="1"/>
    </xf>
    <xf numFmtId="0" fontId="34" fillId="35" borderId="14" xfId="15" quotePrefix="1" applyBorder="1" applyAlignment="1" applyProtection="1">
      <alignment horizontal="center" vertical="center" wrapText="1"/>
    </xf>
    <xf numFmtId="0" fontId="21" fillId="6" borderId="1" xfId="1" applyNumberFormat="1" applyFont="1" applyFill="1" applyBorder="1" applyAlignment="1" applyProtection="1">
      <alignment horizontal="center" vertical="center" wrapText="1"/>
    </xf>
    <xf numFmtId="0" fontId="11" fillId="0" borderId="8" xfId="0" applyFont="1" applyBorder="1" applyAlignment="1">
      <alignment horizontal="left" vertical="center" wrapText="1"/>
    </xf>
    <xf numFmtId="0" fontId="12" fillId="7" borderId="6" xfId="0" applyFont="1" applyFill="1" applyBorder="1" applyAlignment="1" applyProtection="1">
      <alignment horizontal="center" vertical="center" wrapText="1"/>
      <protection locked="0"/>
    </xf>
    <xf numFmtId="0" fontId="12" fillId="7" borderId="2" xfId="0" applyFont="1" applyFill="1" applyBorder="1" applyAlignment="1" applyProtection="1">
      <alignment horizontal="center" vertical="center" wrapText="1"/>
      <protection locked="0"/>
    </xf>
    <xf numFmtId="0" fontId="12" fillId="7" borderId="4" xfId="0" applyFont="1" applyFill="1" applyBorder="1" applyAlignment="1" applyProtection="1">
      <alignment horizontal="center" vertical="center" wrapText="1"/>
      <protection locked="0"/>
    </xf>
    <xf numFmtId="0" fontId="11"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21" fillId="6" borderId="4" xfId="1" applyNumberFormat="1" applyFont="1" applyFill="1" applyBorder="1" applyAlignment="1">
      <alignment horizontal="center" vertical="center" wrapText="1"/>
    </xf>
    <xf numFmtId="0" fontId="21" fillId="6" borderId="5" xfId="1" applyNumberFormat="1" applyFont="1" applyFill="1" applyBorder="1" applyAlignment="1">
      <alignment horizontal="center" vertical="center" wrapText="1"/>
    </xf>
    <xf numFmtId="0" fontId="34" fillId="17" borderId="0" xfId="15" quotePrefix="1" applyFill="1" applyBorder="1" applyAlignment="1">
      <alignment horizontal="left" vertical="top" wrapText="1"/>
    </xf>
    <xf numFmtId="0" fontId="12" fillId="7" borderId="6" xfId="0" applyFont="1" applyFill="1" applyBorder="1" applyAlignment="1" applyProtection="1">
      <alignment vertical="center" wrapText="1"/>
      <protection locked="0"/>
    </xf>
    <xf numFmtId="0" fontId="12" fillId="7" borderId="15" xfId="0" applyFont="1" applyFill="1" applyBorder="1" applyAlignment="1" applyProtection="1">
      <alignment vertical="center" wrapText="1"/>
      <protection locked="0"/>
    </xf>
    <xf numFmtId="0" fontId="12" fillId="7" borderId="2" xfId="0" applyFont="1" applyFill="1" applyBorder="1" applyAlignment="1" applyProtection="1">
      <alignment vertical="center" wrapText="1"/>
      <protection locked="0"/>
    </xf>
    <xf numFmtId="0" fontId="12" fillId="7" borderId="6" xfId="0" applyFont="1" applyFill="1" applyBorder="1" applyAlignment="1" applyProtection="1">
      <alignment vertical="center"/>
      <protection locked="0"/>
    </xf>
    <xf numFmtId="0" fontId="12" fillId="7" borderId="15" xfId="0" applyFont="1" applyFill="1" applyBorder="1" applyAlignment="1" applyProtection="1">
      <alignment vertical="center"/>
      <protection locked="0"/>
    </xf>
    <xf numFmtId="0" fontId="12" fillId="7" borderId="2" xfId="0" applyFont="1" applyFill="1" applyBorder="1" applyAlignment="1" applyProtection="1">
      <alignment vertical="center"/>
      <protection locked="0"/>
    </xf>
    <xf numFmtId="0" fontId="21" fillId="6" borderId="11" xfId="1" applyNumberFormat="1" applyFont="1" applyFill="1" applyBorder="1" applyAlignment="1">
      <alignment horizontal="center" vertical="center" wrapText="1"/>
    </xf>
    <xf numFmtId="0" fontId="21" fillId="6" borderId="0" xfId="1" applyNumberFormat="1" applyFont="1" applyFill="1" applyBorder="1" applyAlignment="1">
      <alignment horizontal="center" vertical="center" wrapText="1"/>
    </xf>
    <xf numFmtId="0" fontId="30" fillId="6" borderId="3" xfId="1" applyNumberFormat="1" applyFont="1" applyFill="1" applyBorder="1" applyAlignment="1" applyProtection="1">
      <alignment horizontal="center" vertical="center" wrapText="1"/>
    </xf>
    <xf numFmtId="0" fontId="30" fillId="6" borderId="4" xfId="1" applyNumberFormat="1" applyFont="1" applyFill="1" applyBorder="1" applyAlignment="1" applyProtection="1">
      <alignment horizontal="center" vertical="center" wrapText="1"/>
    </xf>
    <xf numFmtId="0" fontId="30" fillId="6" borderId="5" xfId="1" applyNumberFormat="1" applyFont="1" applyFill="1" applyBorder="1" applyAlignment="1" applyProtection="1">
      <alignment horizontal="center" vertical="center" wrapText="1"/>
    </xf>
    <xf numFmtId="0" fontId="12" fillId="7" borderId="3" xfId="0" applyFont="1" applyFill="1" applyBorder="1" applyAlignment="1">
      <alignment horizontal="left" vertical="center" wrapText="1"/>
    </xf>
    <xf numFmtId="0" fontId="12" fillId="7" borderId="4" xfId="0" applyFont="1" applyFill="1" applyBorder="1" applyAlignment="1">
      <alignment horizontal="left" vertical="center" wrapText="1"/>
    </xf>
    <xf numFmtId="0" fontId="12" fillId="7" borderId="5" xfId="0" applyFont="1" applyFill="1" applyBorder="1" applyAlignment="1">
      <alignment horizontal="left" vertical="center" wrapText="1"/>
    </xf>
    <xf numFmtId="0" fontId="30" fillId="6" borderId="3" xfId="1" applyNumberFormat="1" applyFont="1" applyFill="1" applyBorder="1" applyAlignment="1" applyProtection="1">
      <alignment horizontal="left" vertical="center" wrapText="1"/>
    </xf>
    <xf numFmtId="0" fontId="30" fillId="6" borderId="4" xfId="1" applyNumberFormat="1" applyFont="1" applyFill="1" applyBorder="1" applyAlignment="1" applyProtection="1">
      <alignment horizontal="left" vertical="center" wrapText="1"/>
    </xf>
    <xf numFmtId="0" fontId="30" fillId="6" borderId="5" xfId="1" applyNumberFormat="1" applyFont="1" applyFill="1" applyBorder="1" applyAlignment="1" applyProtection="1">
      <alignment horizontal="left" vertical="center" wrapText="1"/>
    </xf>
    <xf numFmtId="0" fontId="11" fillId="0" borderId="0" xfId="0" quotePrefix="1" applyFont="1" applyAlignment="1">
      <alignment horizontal="left" vertical="top" wrapText="1"/>
    </xf>
    <xf numFmtId="0" fontId="11" fillId="0" borderId="0" xfId="0" quotePrefix="1" applyFont="1" applyAlignment="1">
      <alignment horizontal="left"/>
    </xf>
  </cellXfs>
  <cellStyles count="8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4" xr:uid="{11C307EA-42B1-4696-93DF-BEA4902308FB}"/>
    <cellStyle name="Bad 2" xfId="25" xr:uid="{7A106265-8440-48EF-9E4C-ED9D3F985B15}"/>
    <cellStyle name="Blank_CEPATNEI" xfId="26" xr:uid="{95BF26FC-BEE1-4F0C-A49E-BB564D00F8E4}"/>
    <cellStyle name="Calculation 2" xfId="67" xr:uid="{9FB8C38C-7D46-4F33-BDE7-E1DD6461B046}"/>
    <cellStyle name="ColumnHeading_CEPATNEI" xfId="27" xr:uid="{AC25DBF5-A35C-41CF-A877-AAEE67F41B7B}"/>
    <cellStyle name="Comma" xfId="20" builtinId="3"/>
    <cellStyle name="Comma 2" xfId="7" xr:uid="{00000000-0005-0000-0000-000008000000}"/>
    <cellStyle name="Comma 2 2" xfId="58" xr:uid="{696585AE-DBFD-4622-8810-9B6C566B9C5A}"/>
    <cellStyle name="Comma 3" xfId="28" xr:uid="{FEC02B60-F090-4A6B-AC26-F864797682F3}"/>
    <cellStyle name="Comma 3 2" xfId="29" xr:uid="{6346C6CD-C32E-46F8-A1DC-C44E2E001B4F}"/>
    <cellStyle name="Comma 3 3" xfId="68" xr:uid="{A2EA747F-C138-461F-842D-50C0C5164FAC}"/>
    <cellStyle name="Currency [0] 2" xfId="30" xr:uid="{536A91ED-1823-41BA-8AE9-84CF0F34A1B8}"/>
    <cellStyle name="Currency [0] 2 2" xfId="31" xr:uid="{91EDA9FF-EBEB-4B4E-94DE-8E8B77BBA476}"/>
    <cellStyle name="Currency [0] 2 3" xfId="69" xr:uid="{33D9574E-5CD0-4926-9947-217BEC35C6FC}"/>
    <cellStyle name="Currency [0] 3" xfId="32" xr:uid="{F14EDBDC-23DA-45CA-A1BF-63A284406B3B}"/>
    <cellStyle name="Currency [0] 3 2" xfId="70" xr:uid="{5A4D0BBD-CA56-43AA-AD47-8911387E6F22}"/>
    <cellStyle name="Currency 2" xfId="33" xr:uid="{3BA302F8-4510-49C6-9E3B-DE043DBDE1E5}"/>
    <cellStyle name="Currency 2 2" xfId="34" xr:uid="{6D4A156E-3987-4BE1-9E76-CECC63306EDB}"/>
    <cellStyle name="Currency 2 3" xfId="71" xr:uid="{CC088A96-ADB3-476C-A7D0-0552678981F5}"/>
    <cellStyle name="EmptyCell_CEPATNEI" xfId="35" xr:uid="{FC75A604-A630-43F3-9BAF-38739B48D76B}"/>
    <cellStyle name="Explanatory Text 2" xfId="72" xr:uid="{0191FD0F-5878-41D1-A2A2-908CD1631D38}"/>
    <cellStyle name="Fixed_CEPATNEI" xfId="36" xr:uid="{7B51A164-9A3B-470F-9761-467304F52194}"/>
    <cellStyle name="Good 2" xfId="37" xr:uid="{18907E04-EEAC-4D2B-B4AF-70687828A689}"/>
    <cellStyle name="Good 2 2" xfId="73" xr:uid="{38CCBC7F-1CCC-49A5-AB12-304EC5670050}"/>
    <cellStyle name="Heading 2" xfId="4" builtinId="17"/>
    <cellStyle name="Heading 3" xfId="5" builtinId="18"/>
    <cellStyle name="Heading 4" xfId="1" builtinId="19"/>
    <cellStyle name="Hyperlink" xfId="3" builtinId="8"/>
    <cellStyle name="Hyperlink 2" xfId="38" xr:uid="{CD1326DC-07E0-404B-B9A1-3292A543865B}"/>
    <cellStyle name="Input" xfId="2" builtinId="20"/>
    <cellStyle name="Input_CEPATNEI" xfId="23" xr:uid="{B20A6C5F-E49B-4643-BC1E-DAC690648BBF}"/>
    <cellStyle name="LinkedTo_CEPATNEI" xfId="39" xr:uid="{A37EEB58-DF79-47F4-A581-2CFF47D91BD1}"/>
    <cellStyle name="LinksFrom_CEPATNEI" xfId="40" xr:uid="{B1160C4B-2AB4-4587-9105-5F373E360D0D}"/>
    <cellStyle name="Neutral" xfId="15" builtinId="28"/>
    <cellStyle name="Neutral 2" xfId="74" xr:uid="{96857548-DF19-4A5E-8859-2DC00DE11E23}"/>
    <cellStyle name="Normal" xfId="0" builtinId="0"/>
    <cellStyle name="Normal 10" xfId="64" xr:uid="{7C1A5555-9248-4ECB-A0A9-343618002A00}"/>
    <cellStyle name="Normal 2" xfId="6" xr:uid="{00000000-0005-0000-0000-000010000000}"/>
    <cellStyle name="Normal 2 2" xfId="41" xr:uid="{BE41BD8D-E41E-4BE7-9E69-86BD9F1B0D59}"/>
    <cellStyle name="Normal 2 3" xfId="75" xr:uid="{DBAD0EC0-222C-4B3C-A9C8-04CAF179FBF5}"/>
    <cellStyle name="Normal 2_Annex 2 EHV charges" xfId="65" xr:uid="{12C0760C-C8AA-4143-975D-8593AC6F5484}"/>
    <cellStyle name="Normal 3" xfId="14" xr:uid="{00000000-0005-0000-0000-000011000000}"/>
    <cellStyle name="Normal 3 2" xfId="42" xr:uid="{1B29B87C-45AA-4E8C-86B0-D475ECF97301}"/>
    <cellStyle name="Normal 3 2 2" xfId="43" xr:uid="{825C1A2C-C729-4D1E-B64F-C0703FD5534D}"/>
    <cellStyle name="Normal 3 2_Final Sole Use Costs 2019 -2020" xfId="44" xr:uid="{23687CF8-E096-4337-B726-21C58F8FE16F}"/>
    <cellStyle name="Normal 3 3" xfId="45" xr:uid="{329584EB-BC9B-40CF-BB87-E89E6AAA9920}"/>
    <cellStyle name="Normal 3 4" xfId="59" xr:uid="{7AAB8D45-829A-417C-AD21-002F417F4B3B}"/>
    <cellStyle name="Normal 3 5" xfId="76" xr:uid="{2061F3E3-D783-4128-B795-5C27BD586E65}"/>
    <cellStyle name="Normal 3 6" xfId="77" xr:uid="{246C0601-853C-451D-ADF4-6035B43EBAA3}"/>
    <cellStyle name="Normal 3_Annex 2 EHV charges" xfId="66" xr:uid="{BEA0273B-1DD5-4AFE-AC1D-6CE7CA612B96}"/>
    <cellStyle name="Normal 4" xfId="46" xr:uid="{60C90362-2602-4278-80C6-ED016C1EB64D}"/>
    <cellStyle name="Normal 4 2" xfId="47" xr:uid="{7057FF67-DC3B-4661-94F9-428AABAD5058}"/>
    <cellStyle name="Normal 4_Annex 2 EHV charges" xfId="78" xr:uid="{FE8A180A-19C4-4162-A98F-CA616FC599C1}"/>
    <cellStyle name="Normal 5" xfId="48" xr:uid="{B5425287-CB44-4BF2-BAA0-D69933D8667A}"/>
    <cellStyle name="Normal 5 2" xfId="49" xr:uid="{6FCA1140-3C0C-4727-8156-0700C91B3AA3}"/>
    <cellStyle name="Normal 5_Final Sole Use Costs 2019 -2020" xfId="50" xr:uid="{ECC7C1BB-1199-45C2-833A-08CC417C72A1}"/>
    <cellStyle name="Normal 6" xfId="51" xr:uid="{EF9A4A82-969A-4CA6-9700-3F95802A04B6}"/>
    <cellStyle name="Normal 6 2" xfId="60" xr:uid="{26053A1F-2092-426B-B994-1C0CEF31DE50}"/>
    <cellStyle name="Normal 6_Annex 2 EHV charges" xfId="79" xr:uid="{C12FF1B1-912C-45A3-8324-554CA24CC541}"/>
    <cellStyle name="Normal 7" xfId="61" xr:uid="{E01F50AC-579F-4FD9-917B-B3261E0AF6EA}"/>
    <cellStyle name="Normal 8" xfId="62" xr:uid="{C86674D9-9D46-45F1-864B-B4405101BFA4}"/>
    <cellStyle name="Normal 9" xfId="63" xr:uid="{26149F9C-B2C8-4827-B41E-0F3EFCE63238}"/>
    <cellStyle name="Normal_Nodal prices" xfId="22" xr:uid="{81505144-35B0-4994-9D31-F857A0225F6D}"/>
    <cellStyle name="Normal_Sheet1" xfId="16" xr:uid="{00000000-0005-0000-0000-000012000000}"/>
    <cellStyle name="Normal_Sheet1_1" xfId="21" xr:uid="{086A1F67-6A91-4548-975E-1661B72C8744}"/>
    <cellStyle name="Percent 2" xfId="52" xr:uid="{509CA6BA-C9D2-431B-B70F-B4E80B26C55D}"/>
    <cellStyle name="Percent 3" xfId="53" xr:uid="{08853EC0-353C-4CB8-B593-505CE16AC22B}"/>
    <cellStyle name="RowHeading_CEPATNEI" xfId="54" xr:uid="{38093ADF-5B2F-4B68-A0D2-52CF8C6D4175}"/>
    <cellStyle name="SectionHeading_CEPATNEI" xfId="55" xr:uid="{44EE56C6-03F1-4EFB-89C4-C46BE95AD84E}"/>
    <cellStyle name="Style 1" xfId="56" xr:uid="{B113DFE4-8DA0-495B-AEF4-5AD35509AD4E}"/>
    <cellStyle name="SubSection_CEPATNEI" xfId="57" xr:uid="{5E84F3A0-4521-4A45-852D-A99D1A94DAC6}"/>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60" zoomScaleNormal="60" zoomScaleSheetLayoutView="100" workbookViewId="0">
      <selection activeCell="D5" sqref="D5"/>
    </sheetView>
  </sheetViews>
  <sheetFormatPr defaultRowHeight="13.2" x14ac:dyDescent="0.25"/>
  <cols>
    <col min="1" max="1" width="70.21875" customWidth="1"/>
    <col min="2" max="2" width="42.21875" customWidth="1"/>
    <col min="3" max="3" width="28" customWidth="1"/>
    <col min="4" max="4" width="18.21875" customWidth="1"/>
    <col min="5" max="5" width="21.5546875" customWidth="1"/>
  </cols>
  <sheetData>
    <row r="1" spans="1:8" x14ac:dyDescent="0.25">
      <c r="A1" s="23"/>
      <c r="B1" s="23"/>
      <c r="C1" s="23"/>
      <c r="D1" s="23"/>
      <c r="E1" s="23"/>
    </row>
    <row r="2" spans="1:8" ht="16.8" x14ac:dyDescent="0.25">
      <c r="A2" s="129" t="s">
        <v>0</v>
      </c>
      <c r="B2" s="59"/>
      <c r="C2" s="59"/>
      <c r="D2" s="59"/>
      <c r="E2" s="59"/>
    </row>
    <row r="3" spans="1:8" ht="13.8" x14ac:dyDescent="0.25">
      <c r="A3" s="59"/>
      <c r="B3" s="127" t="s">
        <v>1</v>
      </c>
      <c r="C3" s="126" t="s">
        <v>2</v>
      </c>
      <c r="D3" s="126" t="s">
        <v>3</v>
      </c>
      <c r="E3" s="126" t="s">
        <v>4</v>
      </c>
    </row>
    <row r="4" spans="1:8" ht="28.05" customHeight="1" x14ac:dyDescent="0.25">
      <c r="A4" s="60" t="s">
        <v>0</v>
      </c>
      <c r="B4" s="26" t="s">
        <v>704</v>
      </c>
      <c r="C4" s="26" t="s">
        <v>786</v>
      </c>
      <c r="D4" s="26" t="s">
        <v>787</v>
      </c>
      <c r="E4" s="26" t="s">
        <v>5</v>
      </c>
    </row>
    <row r="5" spans="1:8" x14ac:dyDescent="0.25">
      <c r="A5" s="59"/>
      <c r="B5" s="59"/>
      <c r="C5" s="59"/>
      <c r="D5" s="59"/>
      <c r="E5" s="59"/>
    </row>
    <row r="6" spans="1:8" ht="16.8" x14ac:dyDescent="0.25">
      <c r="A6" s="62" t="s">
        <v>6</v>
      </c>
      <c r="B6" s="59"/>
      <c r="C6" s="59"/>
      <c r="D6" s="59"/>
      <c r="E6" s="59"/>
    </row>
    <row r="7" spans="1:8" ht="13.8" x14ac:dyDescent="0.25">
      <c r="A7" s="63" t="s">
        <v>7</v>
      </c>
      <c r="B7" s="217" t="s">
        <v>8</v>
      </c>
      <c r="C7" s="217"/>
      <c r="D7" s="217"/>
      <c r="E7" s="217"/>
    </row>
    <row r="8" spans="1:8" ht="30" customHeight="1" x14ac:dyDescent="0.25">
      <c r="A8" s="67" t="s">
        <v>9</v>
      </c>
      <c r="B8" s="216" t="s">
        <v>10</v>
      </c>
      <c r="C8" s="216"/>
      <c r="D8" s="216"/>
      <c r="E8" s="216"/>
    </row>
    <row r="9" spans="1:8" ht="30" customHeight="1" x14ac:dyDescent="0.25">
      <c r="A9" s="67" t="s">
        <v>11</v>
      </c>
      <c r="B9" s="21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Indigo Power Limited_P Licence area.</v>
      </c>
      <c r="C9" s="216"/>
      <c r="D9" s="216"/>
      <c r="E9" s="216"/>
    </row>
    <row r="10" spans="1:8" ht="30" customHeight="1" x14ac:dyDescent="0.25">
      <c r="A10" s="67" t="s">
        <v>12</v>
      </c>
      <c r="B10" s="216" t="s">
        <v>13</v>
      </c>
      <c r="C10" s="216"/>
      <c r="D10" s="216"/>
      <c r="E10" s="216"/>
    </row>
    <row r="11" spans="1:8" ht="61.5" customHeight="1" x14ac:dyDescent="0.25">
      <c r="A11" s="67" t="s">
        <v>14</v>
      </c>
      <c r="B11" s="21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Indigo Power Limited_P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6"/>
      <c r="D11" s="216"/>
      <c r="E11" s="216"/>
      <c r="F11" s="219"/>
      <c r="G11" s="219"/>
      <c r="H11" s="219"/>
    </row>
    <row r="12" spans="1:8" ht="86.25" customHeight="1" x14ac:dyDescent="0.25">
      <c r="A12" s="67" t="s">
        <v>15</v>
      </c>
      <c r="B12" s="216" t="s">
        <v>16</v>
      </c>
      <c r="C12" s="216"/>
      <c r="D12" s="216"/>
      <c r="E12" s="216"/>
    </row>
    <row r="13" spans="1:8" ht="33.75" customHeight="1" x14ac:dyDescent="0.25">
      <c r="A13" s="67" t="s">
        <v>17</v>
      </c>
      <c r="B13" s="21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Indigo Power Limited_P Licence area.</v>
      </c>
      <c r="C13" s="216"/>
      <c r="D13" s="216"/>
      <c r="E13" s="216"/>
    </row>
    <row r="14" spans="1:8" ht="33.75" customHeight="1" x14ac:dyDescent="0.25">
      <c r="A14" s="160" t="s">
        <v>18</v>
      </c>
      <c r="B14" s="216" t="s">
        <v>19</v>
      </c>
      <c r="C14" s="216"/>
      <c r="D14" s="216"/>
      <c r="E14" s="216"/>
    </row>
    <row r="15" spans="1:8" ht="29.25" customHeight="1" x14ac:dyDescent="0.25">
      <c r="A15" s="67" t="s">
        <v>20</v>
      </c>
      <c r="B15" s="216" t="s">
        <v>21</v>
      </c>
      <c r="C15" s="216"/>
      <c r="D15" s="216"/>
      <c r="E15" s="216"/>
    </row>
    <row r="16" spans="1:8" ht="29.25" customHeight="1" x14ac:dyDescent="0.25">
      <c r="A16" s="67" t="s">
        <v>22</v>
      </c>
      <c r="B16" s="216" t="s">
        <v>23</v>
      </c>
      <c r="C16" s="216"/>
      <c r="D16" s="216"/>
      <c r="E16" s="216"/>
    </row>
    <row r="17" spans="1:5" ht="30" customHeight="1" x14ac:dyDescent="0.25">
      <c r="A17" s="67" t="s">
        <v>24</v>
      </c>
      <c r="B17" s="216" t="s">
        <v>25</v>
      </c>
      <c r="C17" s="216"/>
      <c r="D17" s="216"/>
      <c r="E17" s="216"/>
    </row>
    <row r="18" spans="1:5" x14ac:dyDescent="0.25">
      <c r="A18" s="59"/>
      <c r="B18" s="59"/>
      <c r="C18" s="59"/>
      <c r="D18" s="59"/>
      <c r="E18" s="59"/>
    </row>
    <row r="19" spans="1:5" ht="13.8" x14ac:dyDescent="0.25">
      <c r="A19" s="64" t="s">
        <v>26</v>
      </c>
      <c r="B19" s="59"/>
      <c r="C19" s="59"/>
      <c r="D19" s="59"/>
      <c r="E19" s="59"/>
    </row>
    <row r="20" spans="1:5" ht="13.8" x14ac:dyDescent="0.25">
      <c r="A20" s="63"/>
      <c r="B20" s="222"/>
      <c r="C20" s="222"/>
      <c r="D20" s="222"/>
      <c r="E20" s="222"/>
    </row>
    <row r="21" spans="1:5" ht="32.25" customHeight="1" x14ac:dyDescent="0.25">
      <c r="A21" s="220" t="s">
        <v>27</v>
      </c>
      <c r="B21" s="221"/>
      <c r="C21" s="221"/>
      <c r="D21" s="221"/>
      <c r="E21" s="221"/>
    </row>
    <row r="22" spans="1:5" x14ac:dyDescent="0.25">
      <c r="A22" s="59" t="s">
        <v>28</v>
      </c>
      <c r="B22" s="59"/>
      <c r="C22" s="59"/>
      <c r="D22" s="59"/>
      <c r="E22" s="59"/>
    </row>
    <row r="23" spans="1:5" ht="13.8" x14ac:dyDescent="0.25">
      <c r="A23" s="65" t="s">
        <v>29</v>
      </c>
      <c r="B23" s="59"/>
      <c r="C23" s="59"/>
      <c r="D23" s="59"/>
      <c r="E23" s="59"/>
    </row>
    <row r="24" spans="1:5" ht="13.8" x14ac:dyDescent="0.25">
      <c r="A24" s="61"/>
      <c r="B24" s="222"/>
      <c r="C24" s="222"/>
      <c r="D24" s="222"/>
      <c r="E24" s="222"/>
    </row>
    <row r="25" spans="1:5" ht="28.5" customHeight="1" x14ac:dyDescent="0.25">
      <c r="A25" s="220" t="s">
        <v>30</v>
      </c>
      <c r="B25" s="221"/>
      <c r="C25" s="221"/>
      <c r="D25" s="221"/>
      <c r="E25" s="221"/>
    </row>
    <row r="26" spans="1:5" ht="28.5" customHeight="1" x14ac:dyDescent="0.25">
      <c r="A26" s="218" t="s">
        <v>31</v>
      </c>
      <c r="B26" s="218"/>
      <c r="C26" s="218"/>
      <c r="D26" s="218"/>
      <c r="E26" s="218"/>
    </row>
  </sheetData>
  <customSheetViews>
    <customSheetView guid="{5032A364-B81A-48DA-88DA-AB3B86B47EE9}">
      <selection activeCell="A12" sqref="A12"/>
      <pageMargins left="0" right="0" top="0" bottom="0" header="0" footer="0"/>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60" zoomScaleNormal="60" zoomScaleSheetLayoutView="100" workbookViewId="0">
      <selection activeCell="B6" sqref="B6:B53"/>
    </sheetView>
  </sheetViews>
  <sheetFormatPr defaultColWidth="9.21875" defaultRowHeight="27.75" customHeight="1" x14ac:dyDescent="0.25"/>
  <cols>
    <col min="1" max="1" width="49" style="2" bestFit="1" customWidth="1"/>
    <col min="2" max="2" width="17.5546875" style="3" customWidth="1"/>
    <col min="3" max="3" width="6.77734375" style="2" customWidth="1"/>
    <col min="4" max="6" width="17.5546875" style="3" customWidth="1"/>
    <col min="7" max="16384" width="9.21875" style="2"/>
  </cols>
  <sheetData>
    <row r="1" spans="1:6" ht="27.75" customHeight="1" x14ac:dyDescent="0.25">
      <c r="A1" s="49" t="s">
        <v>32</v>
      </c>
      <c r="B1" s="285"/>
      <c r="C1" s="285"/>
      <c r="D1" s="159"/>
      <c r="E1" s="159"/>
      <c r="F1" s="159"/>
    </row>
    <row r="2" spans="1:6" ht="35.1" customHeight="1" x14ac:dyDescent="0.25">
      <c r="A2" s="239" t="str">
        <f>Overview!B4&amp; " - Effective from "&amp;Overview!D4&amp;" - "&amp;Overview!E4&amp;" Supplier of Last Resort and Eligible Bad Debt Pass-Through Costs"</f>
        <v>Indigo Power Limited_P - Effective from 1 April 2026 - Final Supplier of Last Resort and Eligible Bad Debt Pass-Through Costs</v>
      </c>
      <c r="B2" s="283"/>
      <c r="C2" s="283"/>
      <c r="D2" s="283"/>
      <c r="E2" s="283"/>
      <c r="F2" s="284"/>
    </row>
    <row r="3" spans="1:6" s="69" customFormat="1" ht="21" customHeight="1" x14ac:dyDescent="0.25">
      <c r="A3" s="76"/>
      <c r="B3" s="76"/>
      <c r="C3" s="76"/>
      <c r="D3" s="76"/>
      <c r="E3" s="76"/>
      <c r="F3" s="76"/>
    </row>
    <row r="4" spans="1:6" ht="78.75" customHeight="1" x14ac:dyDescent="0.25">
      <c r="A4" s="25" t="s">
        <v>56</v>
      </c>
      <c r="B4" s="13" t="s">
        <v>371</v>
      </c>
      <c r="C4" s="13" t="s">
        <v>58</v>
      </c>
      <c r="D4" s="13" t="s">
        <v>372</v>
      </c>
      <c r="E4" s="13" t="s">
        <v>373</v>
      </c>
      <c r="F4" s="13" t="s">
        <v>374</v>
      </c>
    </row>
    <row r="5" spans="1:6" ht="79.5" customHeight="1" x14ac:dyDescent="0.25">
      <c r="A5" s="15" t="s">
        <v>375</v>
      </c>
      <c r="B5" s="41" t="s">
        <v>705</v>
      </c>
      <c r="C5" s="166" t="s">
        <v>68</v>
      </c>
      <c r="D5" s="167">
        <v>0.23713888341460643</v>
      </c>
      <c r="E5" s="167"/>
      <c r="F5" s="167">
        <v>0.49237721410990087</v>
      </c>
    </row>
    <row r="6" spans="1:6" ht="27.6" x14ac:dyDescent="0.25">
      <c r="A6" s="15" t="s">
        <v>70</v>
      </c>
      <c r="B6" s="41" t="s">
        <v>705</v>
      </c>
      <c r="C6" s="155" t="s">
        <v>71</v>
      </c>
      <c r="D6" s="168"/>
      <c r="E6" s="168"/>
      <c r="F6" s="167">
        <v>0.49237721410990087</v>
      </c>
    </row>
    <row r="7" spans="1:6" ht="27.6" x14ac:dyDescent="0.25">
      <c r="A7" s="15" t="s">
        <v>72</v>
      </c>
      <c r="B7" s="41" t="s">
        <v>705</v>
      </c>
      <c r="C7" s="155" t="s">
        <v>71</v>
      </c>
      <c r="D7" s="168"/>
      <c r="E7" s="168"/>
      <c r="F7" s="167">
        <v>0.49237721410990087</v>
      </c>
    </row>
    <row r="8" spans="1:6" ht="27.6" x14ac:dyDescent="0.25">
      <c r="A8" s="15" t="s">
        <v>73</v>
      </c>
      <c r="B8" s="41" t="s">
        <v>705</v>
      </c>
      <c r="C8" s="155" t="s">
        <v>71</v>
      </c>
      <c r="D8" s="168"/>
      <c r="E8" s="168"/>
      <c r="F8" s="167">
        <v>0.49237721410990087</v>
      </c>
    </row>
    <row r="9" spans="1:6" ht="27.6" x14ac:dyDescent="0.25">
      <c r="A9" s="15" t="s">
        <v>74</v>
      </c>
      <c r="B9" s="41" t="s">
        <v>705</v>
      </c>
      <c r="C9" s="155" t="s">
        <v>71</v>
      </c>
      <c r="D9" s="168"/>
      <c r="E9" s="168"/>
      <c r="F9" s="167">
        <v>0.49237721410990087</v>
      </c>
    </row>
    <row r="10" spans="1:6" ht="27.6" x14ac:dyDescent="0.25">
      <c r="A10" s="15" t="s">
        <v>75</v>
      </c>
      <c r="B10" s="41" t="s">
        <v>705</v>
      </c>
      <c r="C10" s="155" t="s">
        <v>71</v>
      </c>
      <c r="D10" s="168"/>
      <c r="E10" s="168"/>
      <c r="F10" s="167">
        <v>0.49237721410990087</v>
      </c>
    </row>
    <row r="11" spans="1:6" ht="27" customHeight="1" x14ac:dyDescent="0.25">
      <c r="A11" s="156" t="s">
        <v>77</v>
      </c>
      <c r="B11" s="41" t="s">
        <v>705</v>
      </c>
      <c r="C11" s="155">
        <v>0</v>
      </c>
      <c r="D11" s="168"/>
      <c r="E11" s="168"/>
      <c r="F11" s="167">
        <v>0.49237721410990087</v>
      </c>
    </row>
    <row r="12" spans="1:6" ht="27" customHeight="1" x14ac:dyDescent="0.25">
      <c r="A12" s="156" t="s">
        <v>78</v>
      </c>
      <c r="B12" s="41" t="s">
        <v>705</v>
      </c>
      <c r="C12" s="155">
        <v>0</v>
      </c>
      <c r="D12" s="168"/>
      <c r="E12" s="168"/>
      <c r="F12" s="167">
        <v>0.49237721410990087</v>
      </c>
    </row>
    <row r="13" spans="1:6" ht="27" customHeight="1" x14ac:dyDescent="0.25">
      <c r="A13" s="156" t="s">
        <v>79</v>
      </c>
      <c r="B13" s="41" t="s">
        <v>705</v>
      </c>
      <c r="C13" s="155">
        <v>0</v>
      </c>
      <c r="D13" s="168"/>
      <c r="E13" s="168"/>
      <c r="F13" s="167">
        <v>0.49237721410990087</v>
      </c>
    </row>
    <row r="14" spans="1:6" ht="27.75" customHeight="1" x14ac:dyDescent="0.25">
      <c r="A14" s="156" t="s">
        <v>80</v>
      </c>
      <c r="B14" s="41" t="s">
        <v>705</v>
      </c>
      <c r="C14" s="155">
        <v>0</v>
      </c>
      <c r="D14" s="168"/>
      <c r="E14" s="168"/>
      <c r="F14" s="167">
        <v>0.49237721410990087</v>
      </c>
    </row>
    <row r="15" spans="1:6" ht="27.75" customHeight="1" x14ac:dyDescent="0.25">
      <c r="A15" s="158" t="s">
        <v>81</v>
      </c>
      <c r="B15" s="41" t="s">
        <v>705</v>
      </c>
      <c r="C15" s="155">
        <v>0</v>
      </c>
      <c r="D15" s="168"/>
      <c r="E15" s="168"/>
      <c r="F15" s="167">
        <v>0.49237721410990087</v>
      </c>
    </row>
    <row r="16" spans="1:6" ht="27.75" customHeight="1" x14ac:dyDescent="0.25">
      <c r="A16" s="158" t="s">
        <v>82</v>
      </c>
      <c r="B16" s="41" t="s">
        <v>705</v>
      </c>
      <c r="C16" s="155">
        <v>0</v>
      </c>
      <c r="D16" s="168"/>
      <c r="E16" s="168"/>
      <c r="F16" s="167">
        <v>0.49237721410990087</v>
      </c>
    </row>
    <row r="17" spans="1:6" ht="27.75" customHeight="1" x14ac:dyDescent="0.25">
      <c r="A17" s="158" t="s">
        <v>83</v>
      </c>
      <c r="B17" s="41" t="s">
        <v>705</v>
      </c>
      <c r="C17" s="155">
        <v>0</v>
      </c>
      <c r="D17" s="168"/>
      <c r="E17" s="168"/>
      <c r="F17" s="167">
        <v>0.49237721410990087</v>
      </c>
    </row>
    <row r="18" spans="1:6" ht="27.75" customHeight="1" x14ac:dyDescent="0.25">
      <c r="A18" s="158" t="s">
        <v>84</v>
      </c>
      <c r="B18" s="41" t="s">
        <v>705</v>
      </c>
      <c r="C18" s="155">
        <v>0</v>
      </c>
      <c r="D18" s="168"/>
      <c r="E18" s="168"/>
      <c r="F18" s="167">
        <v>0.49237721410990087</v>
      </c>
    </row>
    <row r="19" spans="1:6" ht="27.75" customHeight="1" x14ac:dyDescent="0.25">
      <c r="A19" s="158" t="s">
        <v>85</v>
      </c>
      <c r="B19" s="41" t="s">
        <v>705</v>
      </c>
      <c r="C19" s="155">
        <v>0</v>
      </c>
      <c r="D19" s="168"/>
      <c r="E19" s="168"/>
      <c r="F19" s="167">
        <v>0.49237721410990087</v>
      </c>
    </row>
    <row r="20" spans="1:6" ht="27.75" customHeight="1" x14ac:dyDescent="0.25">
      <c r="A20" s="158" t="s">
        <v>86</v>
      </c>
      <c r="B20" s="41" t="s">
        <v>705</v>
      </c>
      <c r="C20" s="155">
        <v>0</v>
      </c>
      <c r="D20" s="168"/>
      <c r="E20" s="168"/>
      <c r="F20" s="167">
        <v>0.49237721410990087</v>
      </c>
    </row>
    <row r="21" spans="1:6" ht="27.75" customHeight="1" x14ac:dyDescent="0.25">
      <c r="A21" s="158" t="s">
        <v>87</v>
      </c>
      <c r="B21" s="41" t="s">
        <v>705</v>
      </c>
      <c r="C21" s="155">
        <v>0</v>
      </c>
      <c r="D21" s="168"/>
      <c r="E21" s="168"/>
      <c r="F21" s="167">
        <v>0.49237721410990087</v>
      </c>
    </row>
    <row r="22" spans="1:6" ht="27.75" customHeight="1" x14ac:dyDescent="0.25">
      <c r="A22" s="158" t="s">
        <v>88</v>
      </c>
      <c r="B22" s="41" t="s">
        <v>705</v>
      </c>
      <c r="C22" s="155">
        <v>0</v>
      </c>
      <c r="D22" s="168"/>
      <c r="E22" s="168"/>
      <c r="F22" s="167">
        <v>0.49237721410990087</v>
      </c>
    </row>
    <row r="23" spans="1:6" ht="27.75" customHeight="1" x14ac:dyDescent="0.25">
      <c r="A23" s="156" t="s">
        <v>89</v>
      </c>
      <c r="B23" s="41" t="s">
        <v>705</v>
      </c>
      <c r="C23" s="155">
        <v>0</v>
      </c>
      <c r="D23" s="168"/>
      <c r="E23" s="168"/>
      <c r="F23" s="167">
        <v>0.49237721410990087</v>
      </c>
    </row>
    <row r="24" spans="1:6" ht="27.75" customHeight="1" x14ac:dyDescent="0.25">
      <c r="A24" s="156" t="s">
        <v>90</v>
      </c>
      <c r="B24" s="41" t="s">
        <v>705</v>
      </c>
      <c r="C24" s="155">
        <v>0</v>
      </c>
      <c r="D24" s="168"/>
      <c r="E24" s="168"/>
      <c r="F24" s="167">
        <v>0.49237721410990087</v>
      </c>
    </row>
    <row r="25" spans="1:6" ht="27.75" customHeight="1" x14ac:dyDescent="0.25">
      <c r="A25" s="156" t="s">
        <v>91</v>
      </c>
      <c r="B25" s="41" t="s">
        <v>705</v>
      </c>
      <c r="C25" s="155">
        <v>0</v>
      </c>
      <c r="D25" s="168"/>
      <c r="E25" s="168"/>
      <c r="F25" s="167">
        <v>0.49237721410990087</v>
      </c>
    </row>
    <row r="26" spans="1:6" ht="27.75" customHeight="1" x14ac:dyDescent="0.25">
      <c r="A26" s="156" t="s">
        <v>376</v>
      </c>
      <c r="B26" s="41" t="s">
        <v>705</v>
      </c>
      <c r="C26" s="166" t="s">
        <v>68</v>
      </c>
      <c r="D26" s="167">
        <v>0.23713888341460643</v>
      </c>
      <c r="E26" s="167"/>
      <c r="F26" s="167">
        <v>0.49237721410990087</v>
      </c>
    </row>
    <row r="27" spans="1:6" ht="27.75" customHeight="1" x14ac:dyDescent="0.25">
      <c r="A27" s="156" t="s">
        <v>137</v>
      </c>
      <c r="B27" s="41" t="s">
        <v>705</v>
      </c>
      <c r="C27" s="155" t="s">
        <v>71</v>
      </c>
      <c r="D27" s="168"/>
      <c r="E27" s="168"/>
      <c r="F27" s="167">
        <v>0.49237721410990087</v>
      </c>
    </row>
    <row r="28" spans="1:6" ht="27.75" customHeight="1" x14ac:dyDescent="0.25">
      <c r="A28" s="156" t="s">
        <v>138</v>
      </c>
      <c r="B28" s="41" t="s">
        <v>705</v>
      </c>
      <c r="C28" s="155" t="s">
        <v>71</v>
      </c>
      <c r="D28" s="168"/>
      <c r="E28" s="168"/>
      <c r="F28" s="167">
        <v>0.49237721410990087</v>
      </c>
    </row>
    <row r="29" spans="1:6" ht="27.75" customHeight="1" x14ac:dyDescent="0.25">
      <c r="A29" s="156" t="s">
        <v>139</v>
      </c>
      <c r="B29" s="41" t="s">
        <v>705</v>
      </c>
      <c r="C29" s="155" t="s">
        <v>71</v>
      </c>
      <c r="D29" s="168"/>
      <c r="E29" s="168"/>
      <c r="F29" s="167">
        <v>0.49237721410990087</v>
      </c>
    </row>
    <row r="30" spans="1:6" ht="27.75" customHeight="1" x14ac:dyDescent="0.25">
      <c r="A30" s="156" t="s">
        <v>140</v>
      </c>
      <c r="B30" s="41" t="s">
        <v>705</v>
      </c>
      <c r="C30" s="155" t="s">
        <v>71</v>
      </c>
      <c r="D30" s="168"/>
      <c r="E30" s="168"/>
      <c r="F30" s="167">
        <v>0.49237721410990087</v>
      </c>
    </row>
    <row r="31" spans="1:6" ht="27.75" customHeight="1" x14ac:dyDescent="0.25">
      <c r="A31" s="156" t="s">
        <v>141</v>
      </c>
      <c r="B31" s="41" t="s">
        <v>705</v>
      </c>
      <c r="C31" s="155" t="s">
        <v>71</v>
      </c>
      <c r="D31" s="168"/>
      <c r="E31" s="168"/>
      <c r="F31" s="167">
        <v>0.49237721410990087</v>
      </c>
    </row>
    <row r="32" spans="1:6" ht="27.75" customHeight="1" x14ac:dyDescent="0.25">
      <c r="A32" s="156" t="s">
        <v>143</v>
      </c>
      <c r="B32" s="41" t="s">
        <v>705</v>
      </c>
      <c r="C32" s="155">
        <v>0</v>
      </c>
      <c r="D32" s="168"/>
      <c r="E32" s="168"/>
      <c r="F32" s="167">
        <v>0.49237721410990087</v>
      </c>
    </row>
    <row r="33" spans="1:6" ht="27.75" customHeight="1" x14ac:dyDescent="0.25">
      <c r="A33" s="156" t="s">
        <v>144</v>
      </c>
      <c r="B33" s="41" t="s">
        <v>705</v>
      </c>
      <c r="C33" s="155">
        <v>0</v>
      </c>
      <c r="D33" s="168"/>
      <c r="E33" s="168"/>
      <c r="F33" s="167">
        <v>0.49237721410990087</v>
      </c>
    </row>
    <row r="34" spans="1:6" ht="27.75" customHeight="1" x14ac:dyDescent="0.25">
      <c r="A34" s="156" t="s">
        <v>145</v>
      </c>
      <c r="B34" s="41" t="s">
        <v>705</v>
      </c>
      <c r="C34" s="155">
        <v>0</v>
      </c>
      <c r="D34" s="168"/>
      <c r="E34" s="168"/>
      <c r="F34" s="167">
        <v>0.49237721410990087</v>
      </c>
    </row>
    <row r="35" spans="1:6" ht="27.75" customHeight="1" x14ac:dyDescent="0.25">
      <c r="A35" s="156" t="s">
        <v>146</v>
      </c>
      <c r="B35" s="41" t="s">
        <v>705</v>
      </c>
      <c r="C35" s="155">
        <v>0</v>
      </c>
      <c r="D35" s="168"/>
      <c r="E35" s="168"/>
      <c r="F35" s="167">
        <v>0.49237721410990087</v>
      </c>
    </row>
    <row r="36" spans="1:6" ht="27.75" customHeight="1" x14ac:dyDescent="0.25">
      <c r="A36" s="156" t="s">
        <v>147</v>
      </c>
      <c r="B36" s="41" t="s">
        <v>705</v>
      </c>
      <c r="C36" s="155">
        <v>0</v>
      </c>
      <c r="D36" s="168"/>
      <c r="E36" s="168"/>
      <c r="F36" s="167">
        <v>0.49237721410990087</v>
      </c>
    </row>
    <row r="37" spans="1:6" ht="27.75" customHeight="1" x14ac:dyDescent="0.25">
      <c r="A37" s="158" t="s">
        <v>377</v>
      </c>
      <c r="B37" s="41" t="s">
        <v>705</v>
      </c>
      <c r="C37" s="166" t="s">
        <v>68</v>
      </c>
      <c r="D37" s="167">
        <v>0.23713888341460643</v>
      </c>
      <c r="E37" s="167"/>
      <c r="F37" s="167">
        <v>0.49237721410990087</v>
      </c>
    </row>
    <row r="38" spans="1:6" ht="27.75" customHeight="1" x14ac:dyDescent="0.25">
      <c r="A38" s="156" t="s">
        <v>154</v>
      </c>
      <c r="B38" s="41" t="s">
        <v>705</v>
      </c>
      <c r="C38" s="155" t="s">
        <v>71</v>
      </c>
      <c r="D38" s="168"/>
      <c r="E38" s="168"/>
      <c r="F38" s="167">
        <v>0.49237721410990087</v>
      </c>
    </row>
    <row r="39" spans="1:6" ht="27.75" customHeight="1" x14ac:dyDescent="0.25">
      <c r="A39" s="156" t="s">
        <v>155</v>
      </c>
      <c r="B39" s="41" t="s">
        <v>705</v>
      </c>
      <c r="C39" s="155" t="s">
        <v>71</v>
      </c>
      <c r="D39" s="168"/>
      <c r="E39" s="168"/>
      <c r="F39" s="167">
        <v>0.49237721410990087</v>
      </c>
    </row>
    <row r="40" spans="1:6" ht="27.75" customHeight="1" x14ac:dyDescent="0.25">
      <c r="A40" s="156" t="s">
        <v>156</v>
      </c>
      <c r="B40" s="41" t="s">
        <v>705</v>
      </c>
      <c r="C40" s="155" t="s">
        <v>71</v>
      </c>
      <c r="D40" s="168"/>
      <c r="E40" s="168"/>
      <c r="F40" s="167">
        <v>0.49237721410990087</v>
      </c>
    </row>
    <row r="41" spans="1:6" ht="27.75" customHeight="1" x14ac:dyDescent="0.25">
      <c r="A41" s="156" t="s">
        <v>157</v>
      </c>
      <c r="B41" s="41" t="s">
        <v>705</v>
      </c>
      <c r="C41" s="155" t="s">
        <v>71</v>
      </c>
      <c r="D41" s="168"/>
      <c r="E41" s="168"/>
      <c r="F41" s="167">
        <v>0.49237721410990087</v>
      </c>
    </row>
    <row r="42" spans="1:6" ht="27.75" customHeight="1" x14ac:dyDescent="0.25">
      <c r="A42" s="156" t="s">
        <v>158</v>
      </c>
      <c r="B42" s="41" t="s">
        <v>705</v>
      </c>
      <c r="C42" s="155" t="s">
        <v>71</v>
      </c>
      <c r="D42" s="168"/>
      <c r="E42" s="168"/>
      <c r="F42" s="167">
        <v>0.49237721410990087</v>
      </c>
    </row>
    <row r="43" spans="1:6" ht="27.75" customHeight="1" x14ac:dyDescent="0.25">
      <c r="A43" s="156" t="s">
        <v>160</v>
      </c>
      <c r="B43" s="41" t="s">
        <v>705</v>
      </c>
      <c r="C43" s="155">
        <v>0</v>
      </c>
      <c r="D43" s="168"/>
      <c r="E43" s="168"/>
      <c r="F43" s="167">
        <v>0.49237721410990087</v>
      </c>
    </row>
    <row r="44" spans="1:6" ht="27.75" customHeight="1" x14ac:dyDescent="0.25">
      <c r="A44" s="156" t="s">
        <v>161</v>
      </c>
      <c r="B44" s="41" t="s">
        <v>705</v>
      </c>
      <c r="C44" s="155">
        <v>0</v>
      </c>
      <c r="D44" s="168"/>
      <c r="E44" s="168"/>
      <c r="F44" s="167">
        <v>0.49237721410990087</v>
      </c>
    </row>
    <row r="45" spans="1:6" ht="27.75" customHeight="1" x14ac:dyDescent="0.25">
      <c r="A45" s="156" t="s">
        <v>162</v>
      </c>
      <c r="B45" s="41" t="s">
        <v>705</v>
      </c>
      <c r="C45" s="155">
        <v>0</v>
      </c>
      <c r="D45" s="168"/>
      <c r="E45" s="168"/>
      <c r="F45" s="167">
        <v>0.49237721410990087</v>
      </c>
    </row>
    <row r="46" spans="1:6" ht="27.75" customHeight="1" x14ac:dyDescent="0.25">
      <c r="A46" s="156" t="s">
        <v>163</v>
      </c>
      <c r="B46" s="41" t="s">
        <v>705</v>
      </c>
      <c r="C46" s="155">
        <v>0</v>
      </c>
      <c r="D46" s="168"/>
      <c r="E46" s="168"/>
      <c r="F46" s="167">
        <v>0.49237721410990087</v>
      </c>
    </row>
    <row r="47" spans="1:6" ht="27.75" customHeight="1" x14ac:dyDescent="0.25">
      <c r="A47" s="156" t="s">
        <v>164</v>
      </c>
      <c r="B47" s="41" t="s">
        <v>705</v>
      </c>
      <c r="C47" s="155">
        <v>0</v>
      </c>
      <c r="D47" s="168"/>
      <c r="E47" s="168"/>
      <c r="F47" s="167">
        <v>0.49237721410990087</v>
      </c>
    </row>
    <row r="48" spans="1:6" ht="27.75" customHeight="1" x14ac:dyDescent="0.25">
      <c r="A48" s="156" t="s">
        <v>165</v>
      </c>
      <c r="B48" s="41" t="s">
        <v>705</v>
      </c>
      <c r="C48" s="155">
        <v>0</v>
      </c>
      <c r="D48" s="168"/>
      <c r="E48" s="168"/>
      <c r="F48" s="167">
        <v>0.49237721410990087</v>
      </c>
    </row>
    <row r="49" spans="1:6" ht="27.75" customHeight="1" x14ac:dyDescent="0.25">
      <c r="A49" s="156" t="s">
        <v>166</v>
      </c>
      <c r="B49" s="41" t="s">
        <v>705</v>
      </c>
      <c r="C49" s="155">
        <v>0</v>
      </c>
      <c r="D49" s="168"/>
      <c r="E49" s="168"/>
      <c r="F49" s="167">
        <v>0.49237721410990087</v>
      </c>
    </row>
    <row r="50" spans="1:6" ht="27.75" customHeight="1" x14ac:dyDescent="0.25">
      <c r="A50" s="156" t="s">
        <v>167</v>
      </c>
      <c r="B50" s="41" t="s">
        <v>705</v>
      </c>
      <c r="C50" s="155">
        <v>0</v>
      </c>
      <c r="D50" s="168"/>
      <c r="E50" s="168"/>
      <c r="F50" s="167">
        <v>0.49237721410990087</v>
      </c>
    </row>
    <row r="51" spans="1:6" ht="27.75" customHeight="1" x14ac:dyDescent="0.25">
      <c r="A51" s="156" t="s">
        <v>168</v>
      </c>
      <c r="B51" s="41" t="s">
        <v>705</v>
      </c>
      <c r="C51" s="155">
        <v>0</v>
      </c>
      <c r="D51" s="168"/>
      <c r="E51" s="168"/>
      <c r="F51" s="167">
        <v>0.49237721410990087</v>
      </c>
    </row>
    <row r="52" spans="1:6" ht="27.75" customHeight="1" x14ac:dyDescent="0.25">
      <c r="A52" s="156" t="s">
        <v>169</v>
      </c>
      <c r="B52" s="41" t="s">
        <v>705</v>
      </c>
      <c r="C52" s="155">
        <v>0</v>
      </c>
      <c r="D52" s="168"/>
      <c r="E52" s="168"/>
      <c r="F52" s="167">
        <v>0.49237721410990087</v>
      </c>
    </row>
    <row r="53" spans="1:6" ht="27.75" customHeight="1" x14ac:dyDescent="0.25">
      <c r="A53" s="156" t="s">
        <v>170</v>
      </c>
      <c r="B53" s="41" t="s">
        <v>705</v>
      </c>
      <c r="C53" s="155">
        <v>0</v>
      </c>
      <c r="D53" s="168"/>
      <c r="E53" s="168"/>
      <c r="F53" s="167">
        <v>0.49237721410990087</v>
      </c>
    </row>
    <row r="54" spans="1:6" ht="27.75" customHeight="1" x14ac:dyDescent="0.25">
      <c r="A54" s="156" t="s">
        <v>171</v>
      </c>
      <c r="B54" s="41"/>
      <c r="C54" s="155">
        <v>0</v>
      </c>
      <c r="D54" s="168"/>
      <c r="E54" s="168"/>
      <c r="F54" s="167">
        <v>0.49237721410990087</v>
      </c>
    </row>
    <row r="55" spans="1:6" ht="27.75" customHeight="1" x14ac:dyDescent="0.25">
      <c r="A55" s="156" t="s">
        <v>172</v>
      </c>
      <c r="B55" s="41"/>
      <c r="C55" s="155">
        <v>0</v>
      </c>
      <c r="D55" s="168"/>
      <c r="E55" s="168"/>
      <c r="F55" s="167">
        <v>0.49237721410990087</v>
      </c>
    </row>
    <row r="56" spans="1:6" ht="27.75" customHeight="1" x14ac:dyDescent="0.25">
      <c r="A56" s="156" t="s">
        <v>173</v>
      </c>
      <c r="B56" s="41"/>
      <c r="C56" s="155">
        <v>0</v>
      </c>
      <c r="D56" s="168"/>
      <c r="E56" s="168"/>
      <c r="F56" s="167">
        <v>0.49237721410990087</v>
      </c>
    </row>
    <row r="57" spans="1:6" ht="27.75" customHeight="1" x14ac:dyDescent="0.25">
      <c r="A57" s="156" t="s">
        <v>174</v>
      </c>
      <c r="B57" s="41"/>
      <c r="C57" s="155">
        <v>0</v>
      </c>
      <c r="D57" s="168"/>
      <c r="E57" s="168"/>
      <c r="F57" s="167">
        <v>0.49237721410990087</v>
      </c>
    </row>
    <row r="58" spans="1:6" ht="27.75" customHeight="1" x14ac:dyDescent="0.25">
      <c r="A58" s="156" t="s">
        <v>378</v>
      </c>
      <c r="B58" s="41"/>
      <c r="C58" s="166" t="s">
        <v>68</v>
      </c>
      <c r="D58" s="167">
        <v>0.23713888341460643</v>
      </c>
      <c r="E58" s="167"/>
      <c r="F58" s="167">
        <v>0.49237721410990087</v>
      </c>
    </row>
    <row r="59" spans="1:6" ht="27.75" customHeight="1" x14ac:dyDescent="0.25">
      <c r="A59" s="156" t="s">
        <v>183</v>
      </c>
      <c r="B59" s="41"/>
      <c r="C59" s="155" t="s">
        <v>71</v>
      </c>
      <c r="D59" s="168"/>
      <c r="E59" s="168"/>
      <c r="F59" s="167">
        <v>0.49237721410990087</v>
      </c>
    </row>
    <row r="60" spans="1:6" ht="27.75" customHeight="1" x14ac:dyDescent="0.25">
      <c r="A60" s="156" t="s">
        <v>184</v>
      </c>
      <c r="B60" s="41"/>
      <c r="C60" s="155" t="s">
        <v>71</v>
      </c>
      <c r="D60" s="168"/>
      <c r="E60" s="168"/>
      <c r="F60" s="167">
        <v>0.49237721410990087</v>
      </c>
    </row>
    <row r="61" spans="1:6" ht="27.75" customHeight="1" x14ac:dyDescent="0.25">
      <c r="A61" s="156" t="s">
        <v>185</v>
      </c>
      <c r="B61" s="41"/>
      <c r="C61" s="155" t="s">
        <v>71</v>
      </c>
      <c r="D61" s="168"/>
      <c r="E61" s="168"/>
      <c r="F61" s="167">
        <v>0.49237721410990087</v>
      </c>
    </row>
    <row r="62" spans="1:6" ht="27.75" customHeight="1" x14ac:dyDescent="0.25">
      <c r="A62" s="156" t="s">
        <v>186</v>
      </c>
      <c r="B62" s="41"/>
      <c r="C62" s="155" t="s">
        <v>71</v>
      </c>
      <c r="D62" s="168"/>
      <c r="E62" s="168"/>
      <c r="F62" s="167">
        <v>0.49237721410990087</v>
      </c>
    </row>
    <row r="63" spans="1:6" ht="27.75" customHeight="1" x14ac:dyDescent="0.25">
      <c r="A63" s="156" t="s">
        <v>187</v>
      </c>
      <c r="B63" s="41"/>
      <c r="C63" s="155" t="s">
        <v>71</v>
      </c>
      <c r="D63" s="168"/>
      <c r="E63" s="168"/>
      <c r="F63" s="167">
        <v>0.49237721410990087</v>
      </c>
    </row>
    <row r="64" spans="1:6" ht="27.75" customHeight="1" x14ac:dyDescent="0.25">
      <c r="A64" s="156" t="s">
        <v>189</v>
      </c>
      <c r="B64" s="41"/>
      <c r="C64" s="155">
        <v>0</v>
      </c>
      <c r="D64" s="168"/>
      <c r="E64" s="168"/>
      <c r="F64" s="167">
        <v>0.49237721410990087</v>
      </c>
    </row>
    <row r="65" spans="1:6" ht="27.75" customHeight="1" x14ac:dyDescent="0.25">
      <c r="A65" s="156" t="s">
        <v>190</v>
      </c>
      <c r="B65" s="41"/>
      <c r="C65" s="155">
        <v>0</v>
      </c>
      <c r="D65" s="168"/>
      <c r="E65" s="168"/>
      <c r="F65" s="167">
        <v>0.49237721410990087</v>
      </c>
    </row>
    <row r="66" spans="1:6" ht="27.75" customHeight="1" x14ac:dyDescent="0.25">
      <c r="A66" s="156" t="s">
        <v>191</v>
      </c>
      <c r="B66" s="41"/>
      <c r="C66" s="155">
        <v>0</v>
      </c>
      <c r="D66" s="168"/>
      <c r="E66" s="168"/>
      <c r="F66" s="167">
        <v>0.49237721410990087</v>
      </c>
    </row>
    <row r="67" spans="1:6" ht="27.75" customHeight="1" x14ac:dyDescent="0.25">
      <c r="A67" s="156" t="s">
        <v>192</v>
      </c>
      <c r="B67" s="41"/>
      <c r="C67" s="155">
        <v>0</v>
      </c>
      <c r="D67" s="168"/>
      <c r="E67" s="168"/>
      <c r="F67" s="167">
        <v>0.49237721410990087</v>
      </c>
    </row>
    <row r="68" spans="1:6" ht="27.75" customHeight="1" x14ac:dyDescent="0.25">
      <c r="A68" s="156" t="s">
        <v>193</v>
      </c>
      <c r="B68" s="41"/>
      <c r="C68" s="155">
        <v>0</v>
      </c>
      <c r="D68" s="168"/>
      <c r="E68" s="168"/>
      <c r="F68" s="167">
        <v>0.49237721410990087</v>
      </c>
    </row>
    <row r="69" spans="1:6" ht="27.75" customHeight="1" x14ac:dyDescent="0.25">
      <c r="A69" s="156" t="s">
        <v>194</v>
      </c>
      <c r="B69" s="41"/>
      <c r="C69" s="155">
        <v>0</v>
      </c>
      <c r="D69" s="168"/>
      <c r="E69" s="168"/>
      <c r="F69" s="167">
        <v>0.49237721410990087</v>
      </c>
    </row>
    <row r="70" spans="1:6" ht="27.75" customHeight="1" x14ac:dyDescent="0.25">
      <c r="A70" s="156" t="s">
        <v>195</v>
      </c>
      <c r="B70" s="41"/>
      <c r="C70" s="155">
        <v>0</v>
      </c>
      <c r="D70" s="168"/>
      <c r="E70" s="168"/>
      <c r="F70" s="167">
        <v>0.49237721410990087</v>
      </c>
    </row>
    <row r="71" spans="1:6" ht="27.75" customHeight="1" x14ac:dyDescent="0.25">
      <c r="A71" s="156" t="s">
        <v>196</v>
      </c>
      <c r="B71" s="41"/>
      <c r="C71" s="155">
        <v>0</v>
      </c>
      <c r="D71" s="168"/>
      <c r="E71" s="168"/>
      <c r="F71" s="167">
        <v>0.49237721410990087</v>
      </c>
    </row>
    <row r="72" spans="1:6" ht="27.75" customHeight="1" x14ac:dyDescent="0.25">
      <c r="A72" s="156" t="s">
        <v>197</v>
      </c>
      <c r="B72" s="41"/>
      <c r="C72" s="155">
        <v>0</v>
      </c>
      <c r="D72" s="168"/>
      <c r="E72" s="168"/>
      <c r="F72" s="167">
        <v>0.49237721410990087</v>
      </c>
    </row>
    <row r="73" spans="1:6" ht="27.75" customHeight="1" x14ac:dyDescent="0.25">
      <c r="A73" s="156" t="s">
        <v>198</v>
      </c>
      <c r="B73" s="41"/>
      <c r="C73" s="155">
        <v>0</v>
      </c>
      <c r="D73" s="168"/>
      <c r="E73" s="168"/>
      <c r="F73" s="167">
        <v>0.49237721410990087</v>
      </c>
    </row>
    <row r="74" spans="1:6" ht="27.75" customHeight="1" x14ac:dyDescent="0.25">
      <c r="A74" s="156" t="s">
        <v>199</v>
      </c>
      <c r="B74" s="41"/>
      <c r="C74" s="155">
        <v>0</v>
      </c>
      <c r="D74" s="168"/>
      <c r="E74" s="168"/>
      <c r="F74" s="167">
        <v>0.49237721410990087</v>
      </c>
    </row>
    <row r="75" spans="1:6" ht="27.75" customHeight="1" x14ac:dyDescent="0.25">
      <c r="A75" s="156" t="s">
        <v>200</v>
      </c>
      <c r="B75" s="41"/>
      <c r="C75" s="155">
        <v>0</v>
      </c>
      <c r="D75" s="168"/>
      <c r="E75" s="168"/>
      <c r="F75" s="167">
        <v>0.49237721410990087</v>
      </c>
    </row>
    <row r="76" spans="1:6" ht="27.75" customHeight="1" x14ac:dyDescent="0.25">
      <c r="A76" s="156" t="s">
        <v>201</v>
      </c>
      <c r="B76" s="41"/>
      <c r="C76" s="155">
        <v>0</v>
      </c>
      <c r="D76" s="168"/>
      <c r="E76" s="168"/>
      <c r="F76" s="167">
        <v>0.49237721410990087</v>
      </c>
    </row>
    <row r="77" spans="1:6" ht="27.75" customHeight="1" x14ac:dyDescent="0.25">
      <c r="A77" s="156" t="s">
        <v>202</v>
      </c>
      <c r="B77" s="41"/>
      <c r="C77" s="155">
        <v>0</v>
      </c>
      <c r="D77" s="168"/>
      <c r="E77" s="168"/>
      <c r="F77" s="167">
        <v>0.49237721410990087</v>
      </c>
    </row>
    <row r="78" spans="1:6" ht="27.75" customHeight="1" x14ac:dyDescent="0.25">
      <c r="A78" s="156" t="s">
        <v>203</v>
      </c>
      <c r="B78" s="41"/>
      <c r="C78" s="155">
        <v>0</v>
      </c>
      <c r="D78" s="168"/>
      <c r="E78" s="168"/>
      <c r="F78" s="167">
        <v>0.49237721410990087</v>
      </c>
    </row>
    <row r="79" spans="1:6" ht="27.75" customHeight="1" x14ac:dyDescent="0.25">
      <c r="A79" s="156" t="s">
        <v>379</v>
      </c>
      <c r="B79" s="41"/>
      <c r="C79" s="166" t="s">
        <v>68</v>
      </c>
      <c r="D79" s="167">
        <v>0.23713888341460643</v>
      </c>
      <c r="E79" s="167"/>
      <c r="F79" s="167">
        <v>0.49237721410990087</v>
      </c>
    </row>
    <row r="80" spans="1:6" ht="27.75" customHeight="1" x14ac:dyDescent="0.25">
      <c r="A80" s="156" t="s">
        <v>212</v>
      </c>
      <c r="B80" s="41"/>
      <c r="C80" s="155" t="s">
        <v>71</v>
      </c>
      <c r="D80" s="168"/>
      <c r="E80" s="168"/>
      <c r="F80" s="167">
        <v>0.49237721410990087</v>
      </c>
    </row>
    <row r="81" spans="1:6" ht="27.75" customHeight="1" x14ac:dyDescent="0.25">
      <c r="A81" s="156" t="s">
        <v>213</v>
      </c>
      <c r="B81" s="41"/>
      <c r="C81" s="155" t="s">
        <v>71</v>
      </c>
      <c r="D81" s="168"/>
      <c r="E81" s="168"/>
      <c r="F81" s="167">
        <v>0.49237721410990087</v>
      </c>
    </row>
    <row r="82" spans="1:6" ht="27.75" customHeight="1" x14ac:dyDescent="0.25">
      <c r="A82" s="156" t="s">
        <v>214</v>
      </c>
      <c r="B82" s="41"/>
      <c r="C82" s="155" t="s">
        <v>71</v>
      </c>
      <c r="D82" s="168"/>
      <c r="E82" s="168"/>
      <c r="F82" s="167">
        <v>0.49237721410990087</v>
      </c>
    </row>
    <row r="83" spans="1:6" ht="27.75" customHeight="1" x14ac:dyDescent="0.25">
      <c r="A83" s="156" t="s">
        <v>215</v>
      </c>
      <c r="B83" s="41"/>
      <c r="C83" s="155" t="s">
        <v>71</v>
      </c>
      <c r="D83" s="168"/>
      <c r="E83" s="168"/>
      <c r="F83" s="167">
        <v>0.49237721410990087</v>
      </c>
    </row>
    <row r="84" spans="1:6" ht="27.75" customHeight="1" x14ac:dyDescent="0.25">
      <c r="A84" s="156" t="s">
        <v>216</v>
      </c>
      <c r="B84" s="41"/>
      <c r="C84" s="155" t="s">
        <v>71</v>
      </c>
      <c r="D84" s="168"/>
      <c r="E84" s="168"/>
      <c r="F84" s="167">
        <v>0.49237721410990087</v>
      </c>
    </row>
    <row r="85" spans="1:6" ht="27.75" customHeight="1" x14ac:dyDescent="0.25">
      <c r="A85" s="156" t="s">
        <v>218</v>
      </c>
      <c r="B85" s="41"/>
      <c r="C85" s="155">
        <v>0</v>
      </c>
      <c r="D85" s="168"/>
      <c r="E85" s="168"/>
      <c r="F85" s="167">
        <v>0.49237721410990087</v>
      </c>
    </row>
    <row r="86" spans="1:6" ht="27.75" customHeight="1" x14ac:dyDescent="0.25">
      <c r="A86" s="156" t="s">
        <v>219</v>
      </c>
      <c r="B86" s="41"/>
      <c r="C86" s="155">
        <v>0</v>
      </c>
      <c r="D86" s="168"/>
      <c r="E86" s="168"/>
      <c r="F86" s="167">
        <v>0.49237721410990087</v>
      </c>
    </row>
    <row r="87" spans="1:6" ht="27.75" customHeight="1" x14ac:dyDescent="0.25">
      <c r="A87" s="156" t="s">
        <v>220</v>
      </c>
      <c r="B87" s="41"/>
      <c r="C87" s="155">
        <v>0</v>
      </c>
      <c r="D87" s="168"/>
      <c r="E87" s="168"/>
      <c r="F87" s="167">
        <v>0.49237721410990087</v>
      </c>
    </row>
    <row r="88" spans="1:6" ht="27.75" customHeight="1" x14ac:dyDescent="0.25">
      <c r="A88" s="156" t="s">
        <v>221</v>
      </c>
      <c r="B88" s="41"/>
      <c r="C88" s="155">
        <v>0</v>
      </c>
      <c r="D88" s="168"/>
      <c r="E88" s="168"/>
      <c r="F88" s="167">
        <v>0.49237721410990087</v>
      </c>
    </row>
    <row r="89" spans="1:6" ht="27.75" customHeight="1" x14ac:dyDescent="0.25">
      <c r="A89" s="156" t="s">
        <v>222</v>
      </c>
      <c r="B89" s="41"/>
      <c r="C89" s="155">
        <v>0</v>
      </c>
      <c r="D89" s="168"/>
      <c r="E89" s="168"/>
      <c r="F89" s="167">
        <v>0.49237721410990087</v>
      </c>
    </row>
    <row r="90" spans="1:6" ht="27.75" customHeight="1" x14ac:dyDescent="0.25">
      <c r="A90" s="156" t="s">
        <v>223</v>
      </c>
      <c r="B90" s="41"/>
      <c r="C90" s="155">
        <v>0</v>
      </c>
      <c r="D90" s="168"/>
      <c r="E90" s="168"/>
      <c r="F90" s="167">
        <v>0.49237721410990087</v>
      </c>
    </row>
    <row r="91" spans="1:6" ht="27.75" customHeight="1" x14ac:dyDescent="0.25">
      <c r="A91" s="156" t="s">
        <v>224</v>
      </c>
      <c r="B91" s="41"/>
      <c r="C91" s="155">
        <v>0</v>
      </c>
      <c r="D91" s="168"/>
      <c r="E91" s="168"/>
      <c r="F91" s="167">
        <v>0.49237721410990087</v>
      </c>
    </row>
    <row r="92" spans="1:6" ht="27.75" customHeight="1" x14ac:dyDescent="0.25">
      <c r="A92" s="156" t="s">
        <v>225</v>
      </c>
      <c r="B92" s="41"/>
      <c r="C92" s="155">
        <v>0</v>
      </c>
      <c r="D92" s="168"/>
      <c r="E92" s="168"/>
      <c r="F92" s="167">
        <v>0.49237721410990087</v>
      </c>
    </row>
    <row r="93" spans="1:6" ht="27.75" customHeight="1" x14ac:dyDescent="0.25">
      <c r="A93" s="156" t="s">
        <v>226</v>
      </c>
      <c r="B93" s="41"/>
      <c r="C93" s="155">
        <v>0</v>
      </c>
      <c r="D93" s="168"/>
      <c r="E93" s="168"/>
      <c r="F93" s="167">
        <v>0.49237721410990087</v>
      </c>
    </row>
    <row r="94" spans="1:6" ht="27.75" customHeight="1" x14ac:dyDescent="0.25">
      <c r="A94" s="156" t="s">
        <v>227</v>
      </c>
      <c r="B94" s="41"/>
      <c r="C94" s="155">
        <v>0</v>
      </c>
      <c r="D94" s="168"/>
      <c r="E94" s="168"/>
      <c r="F94" s="167">
        <v>0.49237721410990087</v>
      </c>
    </row>
    <row r="95" spans="1:6" ht="27.75" customHeight="1" x14ac:dyDescent="0.25">
      <c r="A95" s="156" t="s">
        <v>228</v>
      </c>
      <c r="B95" s="41"/>
      <c r="C95" s="155">
        <v>0</v>
      </c>
      <c r="D95" s="168"/>
      <c r="E95" s="168"/>
      <c r="F95" s="167">
        <v>0.49237721410990087</v>
      </c>
    </row>
    <row r="96" spans="1:6" ht="27.75" customHeight="1" x14ac:dyDescent="0.25">
      <c r="A96" s="156" t="s">
        <v>229</v>
      </c>
      <c r="B96" s="41"/>
      <c r="C96" s="155">
        <v>0</v>
      </c>
      <c r="D96" s="168"/>
      <c r="E96" s="168"/>
      <c r="F96" s="167">
        <v>0.49237721410990087</v>
      </c>
    </row>
    <row r="97" spans="1:6" ht="27.75" customHeight="1" x14ac:dyDescent="0.25">
      <c r="A97" s="156" t="s">
        <v>230</v>
      </c>
      <c r="B97" s="41"/>
      <c r="C97" s="155">
        <v>0</v>
      </c>
      <c r="D97" s="168"/>
      <c r="E97" s="168"/>
      <c r="F97" s="167">
        <v>0.49237721410990087</v>
      </c>
    </row>
    <row r="98" spans="1:6" ht="27.75" customHeight="1" x14ac:dyDescent="0.25">
      <c r="A98" s="156" t="s">
        <v>231</v>
      </c>
      <c r="B98" s="41"/>
      <c r="C98" s="155">
        <v>0</v>
      </c>
      <c r="D98" s="168"/>
      <c r="E98" s="168"/>
      <c r="F98" s="167">
        <v>0.49237721410990087</v>
      </c>
    </row>
    <row r="99" spans="1:6" ht="27.75" customHeight="1" x14ac:dyDescent="0.25">
      <c r="A99" s="156" t="s">
        <v>232</v>
      </c>
      <c r="B99" s="41"/>
      <c r="C99" s="155">
        <v>0</v>
      </c>
      <c r="D99" s="168"/>
      <c r="E99" s="168"/>
      <c r="F99" s="167">
        <v>0.49237721410990087</v>
      </c>
    </row>
    <row r="100" spans="1:6" ht="27.75" customHeight="1" x14ac:dyDescent="0.25">
      <c r="A100" s="156" t="s">
        <v>380</v>
      </c>
      <c r="B100" s="41"/>
      <c r="C100" s="166" t="s">
        <v>68</v>
      </c>
      <c r="D100" s="167">
        <v>0.23713888341460643</v>
      </c>
      <c r="E100" s="167"/>
      <c r="F100" s="167">
        <v>0.49237721410990087</v>
      </c>
    </row>
    <row r="101" spans="1:6" ht="27.75" customHeight="1" x14ac:dyDescent="0.25">
      <c r="A101" s="156" t="s">
        <v>241</v>
      </c>
      <c r="B101" s="41"/>
      <c r="C101" s="155" t="s">
        <v>71</v>
      </c>
      <c r="D101" s="168"/>
      <c r="E101" s="168"/>
      <c r="F101" s="167">
        <v>0.49237721410990087</v>
      </c>
    </row>
    <row r="102" spans="1:6" ht="27.75" customHeight="1" x14ac:dyDescent="0.25">
      <c r="A102" s="156" t="s">
        <v>242</v>
      </c>
      <c r="B102" s="41"/>
      <c r="C102" s="155" t="s">
        <v>71</v>
      </c>
      <c r="D102" s="168"/>
      <c r="E102" s="168"/>
      <c r="F102" s="167">
        <v>0.49237721410990087</v>
      </c>
    </row>
    <row r="103" spans="1:6" ht="27.75" customHeight="1" x14ac:dyDescent="0.25">
      <c r="A103" s="156" t="s">
        <v>243</v>
      </c>
      <c r="B103" s="41"/>
      <c r="C103" s="155" t="s">
        <v>71</v>
      </c>
      <c r="D103" s="168"/>
      <c r="E103" s="168"/>
      <c r="F103" s="167">
        <v>0.49237721410990087</v>
      </c>
    </row>
    <row r="104" spans="1:6" ht="27.75" customHeight="1" x14ac:dyDescent="0.25">
      <c r="A104" s="156" t="s">
        <v>244</v>
      </c>
      <c r="B104" s="41"/>
      <c r="C104" s="155" t="s">
        <v>71</v>
      </c>
      <c r="D104" s="168"/>
      <c r="E104" s="168"/>
      <c r="F104" s="167">
        <v>0.49237721410990087</v>
      </c>
    </row>
    <row r="105" spans="1:6" ht="27.75" customHeight="1" x14ac:dyDescent="0.25">
      <c r="A105" s="156" t="s">
        <v>245</v>
      </c>
      <c r="B105" s="41"/>
      <c r="C105" s="155" t="s">
        <v>71</v>
      </c>
      <c r="D105" s="168"/>
      <c r="E105" s="168"/>
      <c r="F105" s="167">
        <v>0.49237721410990087</v>
      </c>
    </row>
    <row r="106" spans="1:6" ht="27.75" customHeight="1" x14ac:dyDescent="0.25">
      <c r="A106" s="156" t="s">
        <v>247</v>
      </c>
      <c r="B106" s="41"/>
      <c r="C106" s="155">
        <v>0</v>
      </c>
      <c r="D106" s="168"/>
      <c r="E106" s="168"/>
      <c r="F106" s="167">
        <v>0.49237721410990087</v>
      </c>
    </row>
    <row r="107" spans="1:6" ht="27.75" customHeight="1" x14ac:dyDescent="0.25">
      <c r="A107" s="156" t="s">
        <v>248</v>
      </c>
      <c r="B107" s="41"/>
      <c r="C107" s="155">
        <v>0</v>
      </c>
      <c r="D107" s="168"/>
      <c r="E107" s="168"/>
      <c r="F107" s="167">
        <v>0.49237721410990087</v>
      </c>
    </row>
    <row r="108" spans="1:6" ht="27.75" customHeight="1" x14ac:dyDescent="0.25">
      <c r="A108" s="156" t="s">
        <v>249</v>
      </c>
      <c r="B108" s="41"/>
      <c r="C108" s="155">
        <v>0</v>
      </c>
      <c r="D108" s="168"/>
      <c r="E108" s="168"/>
      <c r="F108" s="167">
        <v>0.49237721410990087</v>
      </c>
    </row>
    <row r="109" spans="1:6" ht="27.75" customHeight="1" x14ac:dyDescent="0.25">
      <c r="A109" s="156" t="s">
        <v>250</v>
      </c>
      <c r="B109" s="41"/>
      <c r="C109" s="155">
        <v>0</v>
      </c>
      <c r="D109" s="168"/>
      <c r="E109" s="168"/>
      <c r="F109" s="167">
        <v>0.49237721410990087</v>
      </c>
    </row>
    <row r="110" spans="1:6" ht="27.75" customHeight="1" x14ac:dyDescent="0.25">
      <c r="A110" s="156" t="s">
        <v>251</v>
      </c>
      <c r="B110" s="41"/>
      <c r="C110" s="155">
        <v>0</v>
      </c>
      <c r="D110" s="168"/>
      <c r="E110" s="168"/>
      <c r="F110" s="167">
        <v>0.49237721410990087</v>
      </c>
    </row>
    <row r="111" spans="1:6" ht="27.75" customHeight="1" x14ac:dyDescent="0.25">
      <c r="A111" s="156" t="s">
        <v>252</v>
      </c>
      <c r="B111" s="41"/>
      <c r="C111" s="155">
        <v>0</v>
      </c>
      <c r="D111" s="168"/>
      <c r="E111" s="168"/>
      <c r="F111" s="167">
        <v>0.49237721410990087</v>
      </c>
    </row>
    <row r="112" spans="1:6" ht="27.75" customHeight="1" x14ac:dyDescent="0.25">
      <c r="A112" s="156" t="s">
        <v>253</v>
      </c>
      <c r="B112" s="41"/>
      <c r="C112" s="155">
        <v>0</v>
      </c>
      <c r="D112" s="168"/>
      <c r="E112" s="168"/>
      <c r="F112" s="167">
        <v>0.49237721410990087</v>
      </c>
    </row>
    <row r="113" spans="1:6" ht="27.75" customHeight="1" x14ac:dyDescent="0.25">
      <c r="A113" s="156" t="s">
        <v>254</v>
      </c>
      <c r="B113" s="41"/>
      <c r="C113" s="155">
        <v>0</v>
      </c>
      <c r="D113" s="168"/>
      <c r="E113" s="168"/>
      <c r="F113" s="167">
        <v>0.49237721410990087</v>
      </c>
    </row>
    <row r="114" spans="1:6" ht="27.75" customHeight="1" x14ac:dyDescent="0.25">
      <c r="A114" s="156" t="s">
        <v>255</v>
      </c>
      <c r="B114" s="41"/>
      <c r="C114" s="155">
        <v>0</v>
      </c>
      <c r="D114" s="168"/>
      <c r="E114" s="168"/>
      <c r="F114" s="167">
        <v>0.49237721410990087</v>
      </c>
    </row>
    <row r="115" spans="1:6" ht="27.75" customHeight="1" x14ac:dyDescent="0.25">
      <c r="A115" s="156" t="s">
        <v>256</v>
      </c>
      <c r="B115" s="41"/>
      <c r="C115" s="155">
        <v>0</v>
      </c>
      <c r="D115" s="168"/>
      <c r="E115" s="168"/>
      <c r="F115" s="167">
        <v>0.49237721410990087</v>
      </c>
    </row>
    <row r="116" spans="1:6" ht="27.75" customHeight="1" x14ac:dyDescent="0.25">
      <c r="A116" s="156" t="s">
        <v>257</v>
      </c>
      <c r="B116" s="41"/>
      <c r="C116" s="155">
        <v>0</v>
      </c>
      <c r="D116" s="168"/>
      <c r="E116" s="168"/>
      <c r="F116" s="167">
        <v>0.49237721410990087</v>
      </c>
    </row>
    <row r="117" spans="1:6" ht="27.75" customHeight="1" x14ac:dyDescent="0.25">
      <c r="A117" s="156" t="s">
        <v>258</v>
      </c>
      <c r="B117" s="41"/>
      <c r="C117" s="155">
        <v>0</v>
      </c>
      <c r="D117" s="168"/>
      <c r="E117" s="168"/>
      <c r="F117" s="167">
        <v>0.49237721410990087</v>
      </c>
    </row>
    <row r="118" spans="1:6" ht="27.75" customHeight="1" x14ac:dyDescent="0.25">
      <c r="A118" s="156" t="s">
        <v>259</v>
      </c>
      <c r="B118" s="41"/>
      <c r="C118" s="155">
        <v>0</v>
      </c>
      <c r="D118" s="168"/>
      <c r="E118" s="168"/>
      <c r="F118" s="167">
        <v>0.49237721410990087</v>
      </c>
    </row>
    <row r="119" spans="1:6" ht="27.75" customHeight="1" x14ac:dyDescent="0.25">
      <c r="A119" s="156" t="s">
        <v>260</v>
      </c>
      <c r="B119" s="41"/>
      <c r="C119" s="155">
        <v>0</v>
      </c>
      <c r="D119" s="168"/>
      <c r="E119" s="168"/>
      <c r="F119" s="167">
        <v>0.49237721410990087</v>
      </c>
    </row>
    <row r="120" spans="1:6" ht="27.75" customHeight="1" x14ac:dyDescent="0.25">
      <c r="A120" s="156" t="s">
        <v>261</v>
      </c>
      <c r="B120" s="41"/>
      <c r="C120" s="155">
        <v>0</v>
      </c>
      <c r="D120" s="168"/>
      <c r="E120" s="168"/>
      <c r="F120" s="167">
        <v>0.49237721410990087</v>
      </c>
    </row>
    <row r="121" spans="1:6" ht="27.75" customHeight="1" x14ac:dyDescent="0.25">
      <c r="A121" s="156" t="s">
        <v>381</v>
      </c>
      <c r="B121" s="41"/>
      <c r="C121" s="166" t="s">
        <v>68</v>
      </c>
      <c r="D121" s="167">
        <v>0.23713888341460643</v>
      </c>
      <c r="E121" s="167"/>
      <c r="F121" s="167">
        <v>0.49237721410990087</v>
      </c>
    </row>
    <row r="122" spans="1:6" ht="27.75" customHeight="1" x14ac:dyDescent="0.25">
      <c r="A122" s="156" t="s">
        <v>270</v>
      </c>
      <c r="B122" s="41"/>
      <c r="C122" s="155" t="s">
        <v>71</v>
      </c>
      <c r="D122" s="168"/>
      <c r="E122" s="168"/>
      <c r="F122" s="167">
        <v>0.49237721410990087</v>
      </c>
    </row>
    <row r="123" spans="1:6" ht="27.75" customHeight="1" x14ac:dyDescent="0.25">
      <c r="A123" s="156" t="s">
        <v>271</v>
      </c>
      <c r="B123" s="41"/>
      <c r="C123" s="155" t="s">
        <v>71</v>
      </c>
      <c r="D123" s="168"/>
      <c r="E123" s="168"/>
      <c r="F123" s="167">
        <v>0.49237721410990087</v>
      </c>
    </row>
    <row r="124" spans="1:6" ht="27.75" customHeight="1" x14ac:dyDescent="0.25">
      <c r="A124" s="156" t="s">
        <v>272</v>
      </c>
      <c r="B124" s="41"/>
      <c r="C124" s="155" t="s">
        <v>71</v>
      </c>
      <c r="D124" s="168"/>
      <c r="E124" s="168"/>
      <c r="F124" s="167">
        <v>0.49237721410990087</v>
      </c>
    </row>
    <row r="125" spans="1:6" ht="27.75" customHeight="1" x14ac:dyDescent="0.25">
      <c r="A125" s="156" t="s">
        <v>273</v>
      </c>
      <c r="B125" s="41"/>
      <c r="C125" s="155" t="s">
        <v>71</v>
      </c>
      <c r="D125" s="168"/>
      <c r="E125" s="168"/>
      <c r="F125" s="167">
        <v>0.49237721410990087</v>
      </c>
    </row>
    <row r="126" spans="1:6" ht="27.75" customHeight="1" x14ac:dyDescent="0.25">
      <c r="A126" s="156" t="s">
        <v>274</v>
      </c>
      <c r="B126" s="41"/>
      <c r="C126" s="155" t="s">
        <v>71</v>
      </c>
      <c r="D126" s="168"/>
      <c r="E126" s="168"/>
      <c r="F126" s="167">
        <v>0.49237721410990087</v>
      </c>
    </row>
    <row r="127" spans="1:6" ht="27.75" customHeight="1" x14ac:dyDescent="0.25">
      <c r="A127" s="156" t="s">
        <v>276</v>
      </c>
      <c r="B127" s="41"/>
      <c r="C127" s="155">
        <v>0</v>
      </c>
      <c r="D127" s="168"/>
      <c r="E127" s="168"/>
      <c r="F127" s="167">
        <v>0.49237721410990087</v>
      </c>
    </row>
    <row r="128" spans="1:6" ht="27.75" customHeight="1" x14ac:dyDescent="0.25">
      <c r="A128" s="156" t="s">
        <v>277</v>
      </c>
      <c r="B128" s="41"/>
      <c r="C128" s="155">
        <v>0</v>
      </c>
      <c r="D128" s="168"/>
      <c r="E128" s="168"/>
      <c r="F128" s="167">
        <v>0.49237721410990087</v>
      </c>
    </row>
    <row r="129" spans="1:6" ht="27.75" customHeight="1" x14ac:dyDescent="0.25">
      <c r="A129" s="156" t="s">
        <v>278</v>
      </c>
      <c r="B129" s="41"/>
      <c r="C129" s="155">
        <v>0</v>
      </c>
      <c r="D129" s="168"/>
      <c r="E129" s="168"/>
      <c r="F129" s="167">
        <v>0.49237721410990087</v>
      </c>
    </row>
    <row r="130" spans="1:6" ht="27.75" customHeight="1" x14ac:dyDescent="0.25">
      <c r="A130" s="156" t="s">
        <v>279</v>
      </c>
      <c r="B130" s="41"/>
      <c r="C130" s="155">
        <v>0</v>
      </c>
      <c r="D130" s="168"/>
      <c r="E130" s="168"/>
      <c r="F130" s="167">
        <v>0.49237721410990087</v>
      </c>
    </row>
    <row r="131" spans="1:6" ht="27.75" customHeight="1" x14ac:dyDescent="0.25">
      <c r="A131" s="156" t="s">
        <v>280</v>
      </c>
      <c r="B131" s="41"/>
      <c r="C131" s="155">
        <v>0</v>
      </c>
      <c r="D131" s="168"/>
      <c r="E131" s="168"/>
      <c r="F131" s="167">
        <v>0.49237721410990087</v>
      </c>
    </row>
    <row r="132" spans="1:6" ht="27.75" customHeight="1" x14ac:dyDescent="0.25">
      <c r="A132" s="156" t="s">
        <v>281</v>
      </c>
      <c r="B132" s="41"/>
      <c r="C132" s="155">
        <v>0</v>
      </c>
      <c r="D132" s="168"/>
      <c r="E132" s="168"/>
      <c r="F132" s="167">
        <v>0.49237721410990087</v>
      </c>
    </row>
    <row r="133" spans="1:6" ht="27.75" customHeight="1" x14ac:dyDescent="0.25">
      <c r="A133" s="156" t="s">
        <v>282</v>
      </c>
      <c r="B133" s="41"/>
      <c r="C133" s="155">
        <v>0</v>
      </c>
      <c r="D133" s="168"/>
      <c r="E133" s="168"/>
      <c r="F133" s="167">
        <v>0.49237721410990087</v>
      </c>
    </row>
    <row r="134" spans="1:6" ht="27.75" customHeight="1" x14ac:dyDescent="0.25">
      <c r="A134" s="156" t="s">
        <v>283</v>
      </c>
      <c r="B134" s="41"/>
      <c r="C134" s="155">
        <v>0</v>
      </c>
      <c r="D134" s="168"/>
      <c r="E134" s="168"/>
      <c r="F134" s="167">
        <v>0.49237721410990087</v>
      </c>
    </row>
    <row r="135" spans="1:6" ht="27.75" customHeight="1" x14ac:dyDescent="0.25">
      <c r="A135" s="156" t="s">
        <v>284</v>
      </c>
      <c r="B135" s="41"/>
      <c r="C135" s="155">
        <v>0</v>
      </c>
      <c r="D135" s="168"/>
      <c r="E135" s="168"/>
      <c r="F135" s="167">
        <v>0.49237721410990087</v>
      </c>
    </row>
    <row r="136" spans="1:6" ht="27.75" customHeight="1" x14ac:dyDescent="0.25">
      <c r="A136" s="156" t="s">
        <v>285</v>
      </c>
      <c r="B136" s="41"/>
      <c r="C136" s="155">
        <v>0</v>
      </c>
      <c r="D136" s="168"/>
      <c r="E136" s="168"/>
      <c r="F136" s="167">
        <v>0.49237721410990087</v>
      </c>
    </row>
    <row r="137" spans="1:6" ht="27.75" customHeight="1" x14ac:dyDescent="0.25">
      <c r="A137" s="156" t="s">
        <v>286</v>
      </c>
      <c r="B137" s="41"/>
      <c r="C137" s="155">
        <v>0</v>
      </c>
      <c r="D137" s="168"/>
      <c r="E137" s="168"/>
      <c r="F137" s="167">
        <v>0.49237721410990087</v>
      </c>
    </row>
    <row r="138" spans="1:6" ht="27.75" customHeight="1" x14ac:dyDescent="0.25">
      <c r="A138" s="156" t="s">
        <v>287</v>
      </c>
      <c r="B138" s="41"/>
      <c r="C138" s="155">
        <v>0</v>
      </c>
      <c r="D138" s="168"/>
      <c r="E138" s="168"/>
      <c r="F138" s="167">
        <v>0.49237721410990087</v>
      </c>
    </row>
    <row r="139" spans="1:6" ht="27.75" customHeight="1" x14ac:dyDescent="0.25">
      <c r="A139" s="156" t="s">
        <v>288</v>
      </c>
      <c r="B139" s="41"/>
      <c r="C139" s="155">
        <v>0</v>
      </c>
      <c r="D139" s="168"/>
      <c r="E139" s="168"/>
      <c r="F139" s="167">
        <v>0.49237721410990087</v>
      </c>
    </row>
    <row r="140" spans="1:6" ht="27.75" customHeight="1" x14ac:dyDescent="0.25">
      <c r="A140" s="156" t="s">
        <v>289</v>
      </c>
      <c r="B140" s="41"/>
      <c r="C140" s="155">
        <v>0</v>
      </c>
      <c r="D140" s="168"/>
      <c r="E140" s="168"/>
      <c r="F140" s="167">
        <v>0.49237721410990087</v>
      </c>
    </row>
    <row r="141" spans="1:6" ht="27.75" customHeight="1" x14ac:dyDescent="0.25">
      <c r="A141" s="156" t="s">
        <v>290</v>
      </c>
      <c r="B141" s="41"/>
      <c r="C141" s="155">
        <v>0</v>
      </c>
      <c r="D141" s="168"/>
      <c r="E141" s="168"/>
      <c r="F141" s="167">
        <v>0.49237721410990087</v>
      </c>
    </row>
    <row r="142" spans="1:6" ht="27.75" customHeight="1" x14ac:dyDescent="0.25">
      <c r="A142" s="156" t="s">
        <v>382</v>
      </c>
      <c r="B142" s="41"/>
      <c r="C142" s="166" t="s">
        <v>68</v>
      </c>
      <c r="D142" s="167">
        <v>0.23713888341460643</v>
      </c>
      <c r="E142" s="167"/>
      <c r="F142" s="167">
        <v>0.49237721410990087</v>
      </c>
    </row>
    <row r="143" spans="1:6" ht="27.75" customHeight="1" x14ac:dyDescent="0.25">
      <c r="A143" s="156" t="s">
        <v>299</v>
      </c>
      <c r="B143" s="41"/>
      <c r="C143" s="155" t="s">
        <v>71</v>
      </c>
      <c r="D143" s="168"/>
      <c r="E143" s="168"/>
      <c r="F143" s="167">
        <v>0.49237721410990087</v>
      </c>
    </row>
    <row r="144" spans="1:6" ht="27.75" customHeight="1" x14ac:dyDescent="0.25">
      <c r="A144" s="156" t="s">
        <v>300</v>
      </c>
      <c r="B144" s="41"/>
      <c r="C144" s="155" t="s">
        <v>71</v>
      </c>
      <c r="D144" s="168"/>
      <c r="E144" s="168"/>
      <c r="F144" s="167">
        <v>0.49237721410990087</v>
      </c>
    </row>
    <row r="145" spans="1:6" ht="27.75" customHeight="1" x14ac:dyDescent="0.25">
      <c r="A145" s="156" t="s">
        <v>301</v>
      </c>
      <c r="B145" s="41"/>
      <c r="C145" s="155" t="s">
        <v>71</v>
      </c>
      <c r="D145" s="168"/>
      <c r="E145" s="168"/>
      <c r="F145" s="167">
        <v>0.49237721410990087</v>
      </c>
    </row>
    <row r="146" spans="1:6" ht="27.75" customHeight="1" x14ac:dyDescent="0.25">
      <c r="A146" s="156" t="s">
        <v>302</v>
      </c>
      <c r="B146" s="41"/>
      <c r="C146" s="155" t="s">
        <v>71</v>
      </c>
      <c r="D146" s="168"/>
      <c r="E146" s="168"/>
      <c r="F146" s="167">
        <v>0.49237721410990087</v>
      </c>
    </row>
    <row r="147" spans="1:6" ht="27.75" customHeight="1" x14ac:dyDescent="0.25">
      <c r="A147" s="156" t="s">
        <v>303</v>
      </c>
      <c r="B147" s="41"/>
      <c r="C147" s="155" t="s">
        <v>71</v>
      </c>
      <c r="D147" s="168"/>
      <c r="E147" s="168"/>
      <c r="F147" s="167">
        <v>0.49237721410990087</v>
      </c>
    </row>
    <row r="148" spans="1:6" ht="27.75" customHeight="1" x14ac:dyDescent="0.25">
      <c r="A148" s="156" t="s">
        <v>305</v>
      </c>
      <c r="B148" s="41"/>
      <c r="C148" s="155">
        <v>0</v>
      </c>
      <c r="D148" s="168"/>
      <c r="E148" s="168"/>
      <c r="F148" s="167">
        <v>0.49237721410990087</v>
      </c>
    </row>
    <row r="149" spans="1:6" ht="27.75" customHeight="1" x14ac:dyDescent="0.25">
      <c r="A149" s="156" t="s">
        <v>306</v>
      </c>
      <c r="B149" s="41"/>
      <c r="C149" s="155">
        <v>0</v>
      </c>
      <c r="D149" s="168"/>
      <c r="E149" s="168"/>
      <c r="F149" s="167">
        <v>0.49237721410990087</v>
      </c>
    </row>
    <row r="150" spans="1:6" ht="27.75" customHeight="1" x14ac:dyDescent="0.25">
      <c r="A150" s="156" t="s">
        <v>307</v>
      </c>
      <c r="B150" s="41"/>
      <c r="C150" s="155">
        <v>0</v>
      </c>
      <c r="D150" s="168"/>
      <c r="E150" s="168"/>
      <c r="F150" s="167">
        <v>0.49237721410990087</v>
      </c>
    </row>
    <row r="151" spans="1:6" ht="27.75" customHeight="1" x14ac:dyDescent="0.25">
      <c r="A151" s="156" t="s">
        <v>308</v>
      </c>
      <c r="B151" s="41"/>
      <c r="C151" s="155">
        <v>0</v>
      </c>
      <c r="D151" s="168"/>
      <c r="E151" s="168"/>
      <c r="F151" s="167">
        <v>0.49237721410990087</v>
      </c>
    </row>
    <row r="152" spans="1:6" ht="27.75" customHeight="1" x14ac:dyDescent="0.25">
      <c r="A152" s="156" t="s">
        <v>309</v>
      </c>
      <c r="B152" s="41"/>
      <c r="C152" s="155">
        <v>0</v>
      </c>
      <c r="D152" s="168"/>
      <c r="E152" s="168"/>
      <c r="F152" s="167">
        <v>0.49237721410990087</v>
      </c>
    </row>
    <row r="153" spans="1:6" ht="27.75" customHeight="1" x14ac:dyDescent="0.25">
      <c r="A153" s="156" t="s">
        <v>310</v>
      </c>
      <c r="B153" s="41"/>
      <c r="C153" s="155">
        <v>0</v>
      </c>
      <c r="D153" s="168"/>
      <c r="E153" s="168"/>
      <c r="F153" s="167">
        <v>0.49237721410990087</v>
      </c>
    </row>
    <row r="154" spans="1:6" ht="27.75" customHeight="1" x14ac:dyDescent="0.25">
      <c r="A154" s="156" t="s">
        <v>311</v>
      </c>
      <c r="B154" s="41"/>
      <c r="C154" s="155">
        <v>0</v>
      </c>
      <c r="D154" s="168"/>
      <c r="E154" s="168"/>
      <c r="F154" s="167">
        <v>0.49237721410990087</v>
      </c>
    </row>
    <row r="155" spans="1:6" ht="27.75" customHeight="1" x14ac:dyDescent="0.25">
      <c r="A155" s="156" t="s">
        <v>312</v>
      </c>
      <c r="B155" s="41"/>
      <c r="C155" s="155">
        <v>0</v>
      </c>
      <c r="D155" s="168"/>
      <c r="E155" s="168"/>
      <c r="F155" s="167">
        <v>0.49237721410990087</v>
      </c>
    </row>
    <row r="156" spans="1:6" ht="27.75" customHeight="1" x14ac:dyDescent="0.25">
      <c r="A156" s="156" t="s">
        <v>313</v>
      </c>
      <c r="B156" s="41"/>
      <c r="C156" s="155">
        <v>0</v>
      </c>
      <c r="D156" s="168"/>
      <c r="E156" s="168"/>
      <c r="F156" s="167">
        <v>0.49237721410990087</v>
      </c>
    </row>
    <row r="157" spans="1:6" ht="27.75" customHeight="1" x14ac:dyDescent="0.25">
      <c r="A157" s="156" t="s">
        <v>314</v>
      </c>
      <c r="B157" s="41"/>
      <c r="C157" s="155">
        <v>0</v>
      </c>
      <c r="D157" s="168"/>
      <c r="E157" s="168"/>
      <c r="F157" s="167">
        <v>0.49237721410990087</v>
      </c>
    </row>
    <row r="158" spans="1:6" ht="27.75" customHeight="1" x14ac:dyDescent="0.25">
      <c r="A158" s="156" t="s">
        <v>315</v>
      </c>
      <c r="B158" s="41"/>
      <c r="C158" s="155">
        <v>0</v>
      </c>
      <c r="D158" s="168"/>
      <c r="E158" s="168"/>
      <c r="F158" s="167">
        <v>0.49237721410990087</v>
      </c>
    </row>
    <row r="159" spans="1:6" ht="27.75" customHeight="1" x14ac:dyDescent="0.25">
      <c r="A159" s="156" t="s">
        <v>316</v>
      </c>
      <c r="B159" s="41"/>
      <c r="C159" s="155">
        <v>0</v>
      </c>
      <c r="D159" s="168"/>
      <c r="E159" s="168"/>
      <c r="F159" s="167">
        <v>0.49237721410990087</v>
      </c>
    </row>
    <row r="160" spans="1:6" ht="27.75" customHeight="1" x14ac:dyDescent="0.25">
      <c r="A160" s="156" t="s">
        <v>317</v>
      </c>
      <c r="B160" s="41"/>
      <c r="C160" s="155">
        <v>0</v>
      </c>
      <c r="D160" s="168"/>
      <c r="E160" s="168"/>
      <c r="F160" s="167">
        <v>0.49237721410990087</v>
      </c>
    </row>
    <row r="161" spans="1:6" ht="27.75" customHeight="1" x14ac:dyDescent="0.25">
      <c r="A161" s="156" t="s">
        <v>318</v>
      </c>
      <c r="B161" s="41"/>
      <c r="C161" s="155">
        <v>0</v>
      </c>
      <c r="D161" s="168"/>
      <c r="E161" s="168"/>
      <c r="F161" s="167">
        <v>0.49237721410990087</v>
      </c>
    </row>
    <row r="162" spans="1:6" ht="27.75" customHeight="1" x14ac:dyDescent="0.25">
      <c r="A162" s="156" t="s">
        <v>319</v>
      </c>
      <c r="B162" s="41"/>
      <c r="C162" s="155">
        <v>0</v>
      </c>
      <c r="D162" s="168"/>
      <c r="E162" s="168"/>
      <c r="F162" s="167">
        <v>0.49237721410990087</v>
      </c>
    </row>
    <row r="163" spans="1:6" ht="27.75" customHeight="1" x14ac:dyDescent="0.25">
      <c r="A163" s="2" t="s">
        <v>383</v>
      </c>
      <c r="B163" s="2"/>
      <c r="C163" s="3"/>
    </row>
    <row r="164" spans="1:6" ht="27.75" customHeight="1" x14ac:dyDescent="0.25">
      <c r="A164" s="2" t="s">
        <v>384</v>
      </c>
      <c r="B164" s="2"/>
      <c r="C164" s="3"/>
    </row>
    <row r="165" spans="1:6" ht="27.75" customHeight="1" x14ac:dyDescent="0.25">
      <c r="A165" s="2" t="s">
        <v>385</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60" zoomScaleNormal="60" zoomScaleSheetLayoutView="100" workbookViewId="0">
      <selection activeCell="S33" sqref="S33"/>
    </sheetView>
  </sheetViews>
  <sheetFormatPr defaultColWidth="9.21875" defaultRowHeight="27.75" customHeight="1" x14ac:dyDescent="0.25"/>
  <cols>
    <col min="1" max="1" width="29.77734375" style="2" customWidth="1"/>
    <col min="2" max="2" width="48.5546875" style="2" customWidth="1"/>
    <col min="3" max="4" width="23.77734375" style="3" customWidth="1"/>
    <col min="5" max="5" width="15.5546875" style="2" customWidth="1"/>
    <col min="6" max="16384" width="9.21875" style="2"/>
  </cols>
  <sheetData>
    <row r="1" spans="1:7" ht="27.75" customHeight="1" x14ac:dyDescent="0.25">
      <c r="A1" s="49" t="s">
        <v>32</v>
      </c>
      <c r="B1" s="3"/>
      <c r="C1" s="2"/>
      <c r="E1" s="8"/>
      <c r="F1" s="4"/>
      <c r="G1" s="4"/>
    </row>
    <row r="2" spans="1:7" s="9" customFormat="1" ht="39" customHeight="1" x14ac:dyDescent="0.25">
      <c r="A2" s="239" t="str">
        <f>Overview!B4&amp; " - Effective from "&amp;Overview!D4&amp;" - "&amp;Overview!E4&amp;" Nodal/Zonal charges"</f>
        <v>Indigo Power Limited_P - Effective from 1 April 2026 - Final Nodal/Zonal charges</v>
      </c>
      <c r="B2" s="283"/>
      <c r="C2" s="283"/>
      <c r="D2" s="284"/>
    </row>
    <row r="3" spans="1:7" ht="60.75" customHeight="1" x14ac:dyDescent="0.25">
      <c r="A3" s="19" t="s">
        <v>386</v>
      </c>
      <c r="B3" s="19" t="s">
        <v>387</v>
      </c>
      <c r="C3" s="19" t="s">
        <v>388</v>
      </c>
      <c r="D3" s="19" t="s">
        <v>389</v>
      </c>
    </row>
    <row r="4" spans="1:7" ht="21.75" customHeight="1" x14ac:dyDescent="0.25">
      <c r="A4" s="188"/>
      <c r="B4" s="195"/>
      <c r="C4" s="190"/>
      <c r="D4" s="190"/>
    </row>
    <row r="5" spans="1:7" ht="21.75" customHeight="1" x14ac:dyDescent="0.25">
      <c r="A5" s="188"/>
      <c r="B5" s="189"/>
      <c r="C5" s="190"/>
      <c r="D5" s="190"/>
    </row>
    <row r="6" spans="1:7" ht="21.75" customHeight="1" x14ac:dyDescent="0.25">
      <c r="A6" s="188"/>
      <c r="B6" s="189"/>
      <c r="C6" s="190"/>
      <c r="D6" s="190"/>
    </row>
    <row r="7" spans="1:7" ht="21.75" customHeight="1" x14ac:dyDescent="0.25">
      <c r="A7" s="188"/>
      <c r="B7" s="189"/>
      <c r="C7" s="190"/>
      <c r="D7" s="190"/>
    </row>
    <row r="8" spans="1:7" ht="21.75" customHeight="1" x14ac:dyDescent="0.25">
      <c r="A8" s="188"/>
      <c r="B8" s="189"/>
      <c r="C8" s="190"/>
      <c r="D8" s="190"/>
    </row>
    <row r="9" spans="1:7" ht="21.75" customHeight="1" x14ac:dyDescent="0.25">
      <c r="A9" s="188"/>
      <c r="B9" s="189"/>
      <c r="C9" s="190"/>
      <c r="D9" s="190"/>
    </row>
    <row r="10" spans="1:7" ht="21.75" customHeight="1" x14ac:dyDescent="0.25">
      <c r="A10" s="188"/>
      <c r="B10" s="189"/>
      <c r="C10" s="190"/>
      <c r="D10" s="190"/>
    </row>
    <row r="11" spans="1:7" ht="21.75" customHeight="1" x14ac:dyDescent="0.25">
      <c r="A11" s="188"/>
      <c r="B11" s="189"/>
      <c r="C11" s="190"/>
      <c r="D11" s="190"/>
    </row>
    <row r="12" spans="1:7" ht="21.75" customHeight="1" x14ac:dyDescent="0.25">
      <c r="A12" s="188"/>
      <c r="B12" s="189"/>
      <c r="C12" s="190"/>
      <c r="D12" s="190"/>
    </row>
    <row r="13" spans="1:7" ht="21.75" customHeight="1" x14ac:dyDescent="0.25">
      <c r="A13" s="188"/>
      <c r="B13" s="189"/>
      <c r="C13" s="190"/>
      <c r="D13" s="190"/>
    </row>
    <row r="14" spans="1:7" ht="21.75" customHeight="1" x14ac:dyDescent="0.25">
      <c r="A14" s="188"/>
      <c r="B14" s="189"/>
      <c r="C14" s="190"/>
      <c r="D14" s="190"/>
    </row>
    <row r="15" spans="1:7" ht="21.75" customHeight="1" x14ac:dyDescent="0.25">
      <c r="A15" s="188"/>
      <c r="B15" s="189"/>
      <c r="C15" s="190"/>
      <c r="D15" s="190"/>
    </row>
    <row r="16" spans="1:7" ht="21.75" customHeight="1" x14ac:dyDescent="0.25">
      <c r="A16" s="188"/>
      <c r="B16" s="189"/>
      <c r="C16" s="190"/>
      <c r="D16" s="190"/>
    </row>
    <row r="17" spans="1:4" ht="21.75" customHeight="1" x14ac:dyDescent="0.25">
      <c r="A17" s="188"/>
      <c r="B17" s="189"/>
      <c r="C17" s="190"/>
      <c r="D17" s="190"/>
    </row>
    <row r="18" spans="1:4" ht="21.75" customHeight="1" x14ac:dyDescent="0.25">
      <c r="A18" s="188"/>
      <c r="B18" s="189"/>
      <c r="C18" s="190"/>
      <c r="D18" s="190"/>
    </row>
    <row r="19" spans="1:4" ht="21.75" customHeight="1" x14ac:dyDescent="0.25">
      <c r="A19" s="188"/>
      <c r="B19" s="189"/>
      <c r="C19" s="190"/>
      <c r="D19" s="190"/>
    </row>
    <row r="20" spans="1:4" ht="21.75" customHeight="1" x14ac:dyDescent="0.25">
      <c r="A20" s="188"/>
      <c r="B20" s="189"/>
      <c r="C20" s="190"/>
      <c r="D20" s="190"/>
    </row>
    <row r="21" spans="1:4" ht="21.75" customHeight="1" x14ac:dyDescent="0.25">
      <c r="A21" s="188"/>
      <c r="B21" s="189"/>
      <c r="C21" s="190"/>
      <c r="D21" s="190"/>
    </row>
    <row r="22" spans="1:4" ht="21.75" customHeight="1" x14ac:dyDescent="0.25">
      <c r="A22" s="188"/>
      <c r="B22" s="189"/>
      <c r="C22" s="190"/>
      <c r="D22" s="190"/>
    </row>
    <row r="23" spans="1:4" ht="21.75" customHeight="1" x14ac:dyDescent="0.25">
      <c r="A23" s="188"/>
      <c r="B23" s="189"/>
      <c r="C23" s="190"/>
      <c r="D23" s="190"/>
    </row>
    <row r="24" spans="1:4" ht="21.75" customHeight="1" x14ac:dyDescent="0.25">
      <c r="A24" s="188"/>
      <c r="B24" s="189"/>
      <c r="C24" s="190"/>
      <c r="D24" s="190"/>
    </row>
    <row r="25" spans="1:4" ht="21.75" customHeight="1" x14ac:dyDescent="0.25">
      <c r="A25" s="188"/>
      <c r="B25" s="189"/>
      <c r="C25" s="190"/>
      <c r="D25" s="190"/>
    </row>
    <row r="26" spans="1:4" ht="21.75" customHeight="1" x14ac:dyDescent="0.25">
      <c r="A26" s="188"/>
      <c r="B26" s="189"/>
      <c r="C26" s="190"/>
      <c r="D26" s="190"/>
    </row>
    <row r="27" spans="1:4" ht="27.75" customHeight="1" x14ac:dyDescent="0.25">
      <c r="A27" s="188"/>
      <c r="B27" s="189"/>
      <c r="C27" s="190"/>
      <c r="D27" s="190"/>
    </row>
    <row r="28" spans="1:4" ht="27.75" customHeight="1" x14ac:dyDescent="0.25">
      <c r="A28" s="188"/>
      <c r="B28" s="189"/>
      <c r="C28" s="190"/>
      <c r="D28" s="190"/>
    </row>
    <row r="29" spans="1:4" ht="27.75" customHeight="1" x14ac:dyDescent="0.25">
      <c r="A29" s="188"/>
      <c r="B29" s="189"/>
      <c r="C29" s="190"/>
      <c r="D29" s="190"/>
    </row>
    <row r="30" spans="1:4" ht="27.75" customHeight="1" x14ac:dyDescent="0.25">
      <c r="A30" s="188"/>
      <c r="B30" s="189"/>
      <c r="C30" s="190"/>
      <c r="D30" s="190"/>
    </row>
    <row r="31" spans="1:4" ht="27.75" customHeight="1" x14ac:dyDescent="0.25">
      <c r="A31" s="188"/>
      <c r="B31" s="189"/>
      <c r="C31" s="190"/>
      <c r="D31" s="190"/>
    </row>
    <row r="32" spans="1:4" ht="27.75" customHeight="1" x14ac:dyDescent="0.25">
      <c r="A32" s="188"/>
      <c r="B32" s="189"/>
      <c r="C32" s="190"/>
      <c r="D32" s="190"/>
    </row>
    <row r="33" spans="1:4" ht="27.75" customHeight="1" x14ac:dyDescent="0.25">
      <c r="A33" s="188"/>
      <c r="B33" s="189"/>
      <c r="C33" s="190"/>
      <c r="D33" s="190"/>
    </row>
    <row r="34" spans="1:4" ht="27.75" customHeight="1" x14ac:dyDescent="0.25">
      <c r="A34" s="188"/>
      <c r="B34" s="189"/>
      <c r="C34" s="190"/>
      <c r="D34" s="190"/>
    </row>
    <row r="35" spans="1:4" ht="27.75" customHeight="1" x14ac:dyDescent="0.25">
      <c r="A35" s="188"/>
      <c r="B35" s="189"/>
      <c r="C35" s="190"/>
      <c r="D35" s="190"/>
    </row>
    <row r="36" spans="1:4" ht="27.75" customHeight="1" x14ac:dyDescent="0.25">
      <c r="A36" s="188"/>
      <c r="B36" s="189"/>
      <c r="C36" s="190"/>
      <c r="D36" s="190"/>
    </row>
    <row r="37" spans="1:4" ht="27.75" customHeight="1" x14ac:dyDescent="0.25">
      <c r="A37" s="188"/>
      <c r="B37" s="189"/>
      <c r="C37" s="190"/>
      <c r="D37" s="190"/>
    </row>
    <row r="38" spans="1:4" ht="27.75" customHeight="1" x14ac:dyDescent="0.25">
      <c r="A38" s="188"/>
      <c r="B38" s="189"/>
      <c r="C38" s="190"/>
      <c r="D38" s="190"/>
    </row>
    <row r="39" spans="1:4" ht="27.75" customHeight="1" x14ac:dyDescent="0.25">
      <c r="A39" s="188"/>
      <c r="B39" s="189"/>
      <c r="C39" s="190"/>
      <c r="D39" s="190"/>
    </row>
    <row r="40" spans="1:4" ht="27.75" customHeight="1" x14ac:dyDescent="0.25">
      <c r="A40" s="188"/>
      <c r="B40" s="189"/>
      <c r="C40" s="190"/>
      <c r="D40" s="190"/>
    </row>
    <row r="41" spans="1:4" ht="27.75" customHeight="1" x14ac:dyDescent="0.25">
      <c r="A41" s="188"/>
      <c r="B41" s="189"/>
      <c r="C41" s="190"/>
      <c r="D41" s="190"/>
    </row>
    <row r="42" spans="1:4" ht="27.75" customHeight="1" x14ac:dyDescent="0.25">
      <c r="A42" s="188"/>
      <c r="B42" s="189"/>
      <c r="C42" s="190"/>
      <c r="D42" s="190"/>
    </row>
    <row r="43" spans="1:4" ht="27.75" customHeight="1" x14ac:dyDescent="0.25">
      <c r="A43" s="188"/>
      <c r="B43" s="189"/>
      <c r="C43" s="190"/>
      <c r="D43" s="190"/>
    </row>
    <row r="44" spans="1:4" ht="27.75" customHeight="1" x14ac:dyDescent="0.25">
      <c r="A44" s="188"/>
      <c r="B44" s="189"/>
      <c r="C44" s="190"/>
      <c r="D44" s="190"/>
    </row>
    <row r="45" spans="1:4" ht="27.75" customHeight="1" x14ac:dyDescent="0.25">
      <c r="A45" s="188"/>
      <c r="B45" s="189"/>
      <c r="C45" s="190"/>
      <c r="D45" s="190"/>
    </row>
    <row r="46" spans="1:4" ht="27.75" customHeight="1" x14ac:dyDescent="0.25">
      <c r="A46" s="188"/>
      <c r="B46" s="189"/>
      <c r="C46" s="190"/>
      <c r="D46" s="190"/>
    </row>
    <row r="47" spans="1:4" ht="27.75" customHeight="1" x14ac:dyDescent="0.25">
      <c r="A47" s="188"/>
      <c r="B47" s="189"/>
      <c r="C47" s="190"/>
      <c r="D47" s="190"/>
    </row>
    <row r="48" spans="1:4" ht="27.75" customHeight="1" x14ac:dyDescent="0.25">
      <c r="A48" s="188"/>
      <c r="B48" s="189"/>
      <c r="C48" s="190"/>
      <c r="D48" s="190"/>
    </row>
    <row r="49" spans="1:4" ht="27.75" customHeight="1" x14ac:dyDescent="0.25">
      <c r="A49" s="188"/>
      <c r="B49" s="189"/>
      <c r="C49" s="190"/>
      <c r="D49" s="190"/>
    </row>
    <row r="50" spans="1:4" ht="27.75" customHeight="1" x14ac:dyDescent="0.25">
      <c r="A50" s="188"/>
      <c r="B50" s="189"/>
      <c r="C50" s="190"/>
      <c r="D50" s="190"/>
    </row>
    <row r="51" spans="1:4" ht="27.75" customHeight="1" x14ac:dyDescent="0.25">
      <c r="A51" s="188"/>
      <c r="B51" s="189"/>
      <c r="C51" s="190"/>
      <c r="D51" s="190"/>
    </row>
    <row r="52" spans="1:4" ht="27.75" customHeight="1" x14ac:dyDescent="0.25">
      <c r="A52" s="188"/>
      <c r="B52" s="189"/>
      <c r="C52" s="190"/>
      <c r="D52" s="190"/>
    </row>
    <row r="53" spans="1:4" ht="27.75" customHeight="1" x14ac:dyDescent="0.25">
      <c r="A53" s="188"/>
      <c r="B53" s="189"/>
      <c r="C53" s="190"/>
      <c r="D53" s="190"/>
    </row>
    <row r="54" spans="1:4" ht="27.75" customHeight="1" x14ac:dyDescent="0.25">
      <c r="A54" s="188"/>
      <c r="B54" s="189"/>
      <c r="C54" s="190"/>
      <c r="D54" s="190"/>
    </row>
    <row r="55" spans="1:4" ht="27.75" customHeight="1" x14ac:dyDescent="0.25">
      <c r="A55" s="188"/>
      <c r="B55" s="189"/>
      <c r="C55" s="190"/>
      <c r="D55" s="190"/>
    </row>
    <row r="56" spans="1:4" ht="27.75" customHeight="1" x14ac:dyDescent="0.25">
      <c r="A56" s="188"/>
      <c r="B56" s="189"/>
      <c r="C56" s="190"/>
      <c r="D56" s="190"/>
    </row>
    <row r="57" spans="1:4" ht="27.75" customHeight="1" x14ac:dyDescent="0.25">
      <c r="A57" s="188"/>
      <c r="B57" s="189"/>
      <c r="C57" s="190"/>
      <c r="D57" s="190"/>
    </row>
    <row r="58" spans="1:4" ht="27.75" customHeight="1" x14ac:dyDescent="0.25">
      <c r="A58" s="188"/>
      <c r="B58" s="189"/>
      <c r="C58" s="190"/>
      <c r="D58" s="190"/>
    </row>
    <row r="59" spans="1:4" ht="27.75" customHeight="1" x14ac:dyDescent="0.25">
      <c r="A59" s="188"/>
      <c r="B59" s="189"/>
      <c r="C59" s="190"/>
      <c r="D59" s="190"/>
    </row>
    <row r="60" spans="1:4" ht="27.75" customHeight="1" x14ac:dyDescent="0.25">
      <c r="A60" s="188"/>
      <c r="B60" s="189"/>
      <c r="C60" s="190"/>
      <c r="D60" s="190"/>
    </row>
    <row r="61" spans="1:4" ht="27.75" customHeight="1" x14ac:dyDescent="0.25">
      <c r="A61" s="188"/>
      <c r="B61" s="189"/>
      <c r="C61" s="190"/>
      <c r="D61" s="190"/>
    </row>
    <row r="62" spans="1:4" ht="27.75" customHeight="1" x14ac:dyDescent="0.25">
      <c r="A62" s="188"/>
      <c r="B62" s="189"/>
      <c r="C62" s="190"/>
      <c r="D62" s="190"/>
    </row>
    <row r="63" spans="1:4" ht="27.75" customHeight="1" x14ac:dyDescent="0.25">
      <c r="A63" s="188"/>
      <c r="B63" s="189"/>
      <c r="C63" s="190"/>
      <c r="D63" s="190"/>
    </row>
    <row r="64" spans="1:4" ht="27.75" customHeight="1" x14ac:dyDescent="0.25">
      <c r="A64" s="188"/>
      <c r="B64" s="189"/>
      <c r="C64" s="190"/>
      <c r="D64" s="190"/>
    </row>
    <row r="65" spans="1:4" ht="27.75" customHeight="1" x14ac:dyDescent="0.25">
      <c r="A65" s="188"/>
      <c r="B65" s="189"/>
      <c r="C65" s="190"/>
      <c r="D65" s="190"/>
    </row>
    <row r="66" spans="1:4" ht="27.75" customHeight="1" x14ac:dyDescent="0.25">
      <c r="A66" s="188"/>
      <c r="B66" s="189"/>
      <c r="C66" s="190"/>
      <c r="D66" s="190"/>
    </row>
    <row r="67" spans="1:4" ht="27.75" customHeight="1" x14ac:dyDescent="0.25">
      <c r="A67" s="188"/>
      <c r="B67" s="189"/>
      <c r="C67" s="190"/>
      <c r="D67" s="190"/>
    </row>
    <row r="68" spans="1:4" ht="27.75" customHeight="1" x14ac:dyDescent="0.25">
      <c r="A68" s="188"/>
      <c r="B68" s="189"/>
      <c r="C68" s="190"/>
      <c r="D68" s="190"/>
    </row>
    <row r="69" spans="1:4" ht="27.75" customHeight="1" x14ac:dyDescent="0.25">
      <c r="A69" s="188"/>
      <c r="B69" s="189"/>
      <c r="C69" s="190"/>
      <c r="D69" s="190"/>
    </row>
    <row r="70" spans="1:4" ht="27.75" customHeight="1" x14ac:dyDescent="0.25">
      <c r="A70" s="188"/>
      <c r="B70" s="189"/>
      <c r="C70" s="190"/>
      <c r="D70" s="190"/>
    </row>
    <row r="71" spans="1:4" ht="27.75" customHeight="1" x14ac:dyDescent="0.25">
      <c r="A71" s="188"/>
      <c r="B71" s="189"/>
      <c r="C71" s="190"/>
      <c r="D71" s="190"/>
    </row>
    <row r="72" spans="1:4" ht="27.75" customHeight="1" x14ac:dyDescent="0.25">
      <c r="A72" s="188"/>
      <c r="B72" s="189"/>
      <c r="C72" s="190"/>
      <c r="D72" s="190"/>
    </row>
    <row r="73" spans="1:4" ht="27.75" customHeight="1" x14ac:dyDescent="0.25">
      <c r="A73" s="188"/>
      <c r="B73" s="189"/>
      <c r="C73" s="190"/>
      <c r="D73" s="190"/>
    </row>
    <row r="74" spans="1:4" ht="27.75" customHeight="1" x14ac:dyDescent="0.25">
      <c r="A74" s="188"/>
      <c r="B74" s="189"/>
      <c r="C74" s="190"/>
      <c r="D74" s="190"/>
    </row>
    <row r="75" spans="1:4" ht="27.75" customHeight="1" x14ac:dyDescent="0.25">
      <c r="A75" s="188"/>
      <c r="B75" s="189"/>
      <c r="C75" s="190"/>
      <c r="D75" s="190"/>
    </row>
    <row r="76" spans="1:4" ht="27.75" customHeight="1" x14ac:dyDescent="0.25">
      <c r="A76" s="188"/>
      <c r="B76" s="189"/>
      <c r="C76" s="190"/>
      <c r="D76" s="190"/>
    </row>
    <row r="77" spans="1:4" ht="27.75" customHeight="1" x14ac:dyDescent="0.25">
      <c r="A77" s="188"/>
      <c r="B77" s="189"/>
      <c r="C77" s="190"/>
      <c r="D77" s="190"/>
    </row>
    <row r="78" spans="1:4" ht="27.75" customHeight="1" x14ac:dyDescent="0.25">
      <c r="A78" s="188"/>
      <c r="B78" s="189"/>
      <c r="C78" s="190"/>
      <c r="D78" s="190"/>
    </row>
    <row r="79" spans="1:4" ht="27.75" customHeight="1" x14ac:dyDescent="0.25">
      <c r="A79" s="188"/>
      <c r="B79" s="189"/>
      <c r="C79" s="190"/>
      <c r="D79" s="190"/>
    </row>
    <row r="80" spans="1:4" ht="27.75" customHeight="1" x14ac:dyDescent="0.25">
      <c r="A80" s="188"/>
      <c r="B80" s="189"/>
      <c r="C80" s="190"/>
      <c r="D80" s="190"/>
    </row>
    <row r="81" spans="1:4" ht="27.75" customHeight="1" x14ac:dyDescent="0.25">
      <c r="A81" s="188"/>
      <c r="B81" s="189"/>
      <c r="C81" s="190"/>
      <c r="D81" s="190"/>
    </row>
    <row r="82" spans="1:4" ht="27.75" customHeight="1" x14ac:dyDescent="0.25">
      <c r="A82" s="188"/>
      <c r="B82" s="189"/>
      <c r="C82" s="190"/>
      <c r="D82" s="190"/>
    </row>
    <row r="83" spans="1:4" ht="27.75" customHeight="1" x14ac:dyDescent="0.25">
      <c r="A83" s="188"/>
      <c r="B83" s="189"/>
      <c r="C83" s="190"/>
      <c r="D83" s="190"/>
    </row>
    <row r="84" spans="1:4" ht="27.75" customHeight="1" x14ac:dyDescent="0.25">
      <c r="A84" s="188"/>
      <c r="B84" s="189"/>
      <c r="C84" s="190"/>
      <c r="D84" s="190"/>
    </row>
    <row r="85" spans="1:4" ht="27.75" customHeight="1" x14ac:dyDescent="0.25">
      <c r="A85" s="188"/>
      <c r="B85" s="189"/>
      <c r="C85" s="190"/>
      <c r="D85" s="190"/>
    </row>
    <row r="86" spans="1:4" ht="27.75" customHeight="1" x14ac:dyDescent="0.25">
      <c r="A86" s="188"/>
      <c r="B86" s="189"/>
      <c r="C86" s="190"/>
      <c r="D86" s="190"/>
    </row>
    <row r="87" spans="1:4" ht="27.75" customHeight="1" x14ac:dyDescent="0.25">
      <c r="A87" s="188"/>
      <c r="B87" s="189"/>
      <c r="C87" s="190"/>
      <c r="D87" s="190"/>
    </row>
    <row r="88" spans="1:4" ht="27.75" customHeight="1" x14ac:dyDescent="0.25">
      <c r="A88" s="188"/>
      <c r="B88" s="189"/>
      <c r="C88" s="190"/>
      <c r="D88" s="190"/>
    </row>
    <row r="89" spans="1:4" ht="27.75" customHeight="1" x14ac:dyDescent="0.25">
      <c r="A89" s="188"/>
      <c r="B89" s="189"/>
      <c r="C89" s="190"/>
      <c r="D89" s="190"/>
    </row>
    <row r="90" spans="1:4" ht="27.75" customHeight="1" x14ac:dyDescent="0.25">
      <c r="A90" s="188"/>
      <c r="B90" s="189"/>
      <c r="C90" s="190"/>
      <c r="D90" s="190"/>
    </row>
    <row r="91" spans="1:4" ht="27.75" customHeight="1" x14ac:dyDescent="0.25">
      <c r="A91" s="188"/>
      <c r="B91" s="189"/>
      <c r="C91" s="190"/>
      <c r="D91" s="190"/>
    </row>
    <row r="92" spans="1:4" ht="27.75" customHeight="1" x14ac:dyDescent="0.25">
      <c r="A92" s="188"/>
      <c r="B92" s="189"/>
      <c r="C92" s="190"/>
      <c r="D92" s="190"/>
    </row>
    <row r="93" spans="1:4" ht="27.75" customHeight="1" x14ac:dyDescent="0.25">
      <c r="A93" s="188"/>
      <c r="B93" s="189"/>
      <c r="C93" s="190"/>
      <c r="D93" s="190"/>
    </row>
    <row r="94" spans="1:4" ht="27.75" customHeight="1" x14ac:dyDescent="0.25">
      <c r="A94" s="188"/>
      <c r="B94" s="189"/>
      <c r="C94" s="190"/>
      <c r="D94" s="190"/>
    </row>
    <row r="95" spans="1:4" ht="27.75" customHeight="1" x14ac:dyDescent="0.25">
      <c r="A95" s="188"/>
      <c r="B95" s="189"/>
      <c r="C95" s="190"/>
      <c r="D95" s="190"/>
    </row>
    <row r="96" spans="1:4" ht="27.75" customHeight="1" x14ac:dyDescent="0.25">
      <c r="A96" s="188"/>
      <c r="B96" s="189"/>
      <c r="C96" s="190"/>
      <c r="D96" s="190"/>
    </row>
    <row r="97" spans="1:4" ht="27.75" customHeight="1" x14ac:dyDescent="0.25">
      <c r="A97" s="188"/>
      <c r="B97" s="189"/>
      <c r="C97" s="190"/>
      <c r="D97" s="190"/>
    </row>
    <row r="98" spans="1:4" ht="27.75" customHeight="1" x14ac:dyDescent="0.25">
      <c r="A98" s="188"/>
      <c r="B98" s="189"/>
      <c r="C98" s="190"/>
      <c r="D98" s="190"/>
    </row>
    <row r="99" spans="1:4" ht="27.75" customHeight="1" x14ac:dyDescent="0.25">
      <c r="A99" s="188"/>
      <c r="B99" s="189"/>
      <c r="C99" s="190"/>
      <c r="D99" s="190"/>
    </row>
    <row r="100" spans="1:4" ht="27.75" customHeight="1" x14ac:dyDescent="0.25">
      <c r="A100" s="188"/>
      <c r="B100" s="189"/>
      <c r="C100" s="190"/>
      <c r="D100" s="190"/>
    </row>
    <row r="101" spans="1:4" ht="27.75" customHeight="1" x14ac:dyDescent="0.25">
      <c r="A101" s="188"/>
      <c r="B101" s="189"/>
      <c r="C101" s="190"/>
      <c r="D101" s="190"/>
    </row>
    <row r="102" spans="1:4" ht="27.75" customHeight="1" x14ac:dyDescent="0.25">
      <c r="A102" s="188"/>
      <c r="B102" s="189"/>
      <c r="C102" s="190"/>
      <c r="D102" s="190"/>
    </row>
    <row r="103" spans="1:4" ht="27.75" customHeight="1" x14ac:dyDescent="0.25">
      <c r="A103" s="188"/>
      <c r="B103" s="189"/>
      <c r="C103" s="190"/>
      <c r="D103" s="190"/>
    </row>
    <row r="104" spans="1:4" ht="27.75" customHeight="1" x14ac:dyDescent="0.25">
      <c r="A104" s="188"/>
      <c r="B104" s="189"/>
      <c r="C104" s="190"/>
      <c r="D104" s="190"/>
    </row>
    <row r="105" spans="1:4" ht="27.75" customHeight="1" x14ac:dyDescent="0.25">
      <c r="A105" s="188"/>
      <c r="B105" s="189"/>
      <c r="C105" s="190"/>
      <c r="D105" s="190"/>
    </row>
    <row r="106" spans="1:4" ht="27.75" customHeight="1" x14ac:dyDescent="0.25">
      <c r="A106" s="188"/>
      <c r="B106" s="189"/>
      <c r="C106" s="190"/>
      <c r="D106" s="190"/>
    </row>
    <row r="107" spans="1:4" ht="27.75" customHeight="1" x14ac:dyDescent="0.25">
      <c r="A107" s="188"/>
      <c r="B107" s="189"/>
      <c r="C107" s="190"/>
      <c r="D107" s="190"/>
    </row>
    <row r="108" spans="1:4" ht="27.75" customHeight="1" x14ac:dyDescent="0.25">
      <c r="A108" s="188"/>
      <c r="B108" s="189"/>
      <c r="C108" s="190"/>
      <c r="D108" s="190"/>
    </row>
    <row r="109" spans="1:4" ht="27.75" customHeight="1" x14ac:dyDescent="0.25">
      <c r="A109" s="188"/>
      <c r="B109" s="189"/>
      <c r="C109" s="190"/>
      <c r="D109" s="190"/>
    </row>
    <row r="110" spans="1:4" ht="27.75" customHeight="1" x14ac:dyDescent="0.25">
      <c r="A110" s="188"/>
      <c r="B110" s="189"/>
      <c r="C110" s="190"/>
      <c r="D110" s="190"/>
    </row>
    <row r="111" spans="1:4" ht="27.75" customHeight="1" x14ac:dyDescent="0.25">
      <c r="A111" s="188"/>
      <c r="B111" s="189"/>
      <c r="C111" s="190"/>
      <c r="D111" s="190"/>
    </row>
    <row r="112" spans="1:4" ht="27.75" customHeight="1" x14ac:dyDescent="0.25">
      <c r="A112" s="188"/>
      <c r="B112" s="189"/>
      <c r="C112" s="190"/>
      <c r="D112" s="190"/>
    </row>
    <row r="113" spans="1:4" ht="27.75" customHeight="1" x14ac:dyDescent="0.25">
      <c r="A113" s="188"/>
      <c r="B113" s="189"/>
      <c r="C113" s="190"/>
      <c r="D113" s="190"/>
    </row>
    <row r="114" spans="1:4" ht="27.75" customHeight="1" x14ac:dyDescent="0.25">
      <c r="A114" s="188"/>
      <c r="B114" s="189"/>
      <c r="C114" s="190"/>
      <c r="D114" s="190"/>
    </row>
    <row r="115" spans="1:4" ht="27.75" customHeight="1" x14ac:dyDescent="0.25">
      <c r="A115" s="188"/>
      <c r="B115" s="189"/>
      <c r="C115" s="190"/>
      <c r="D115" s="190"/>
    </row>
    <row r="116" spans="1:4" ht="27.75" customHeight="1" x14ac:dyDescent="0.25">
      <c r="A116" s="188"/>
      <c r="B116" s="189"/>
      <c r="C116" s="190"/>
      <c r="D116" s="190"/>
    </row>
    <row r="117" spans="1:4" ht="27.75" customHeight="1" x14ac:dyDescent="0.25">
      <c r="A117" s="188"/>
      <c r="B117" s="189"/>
      <c r="C117" s="190"/>
      <c r="D117" s="190"/>
    </row>
    <row r="118" spans="1:4" ht="27.75" customHeight="1" x14ac:dyDescent="0.25">
      <c r="A118" s="188"/>
      <c r="B118" s="189"/>
      <c r="C118" s="190"/>
      <c r="D118" s="190"/>
    </row>
    <row r="119" spans="1:4" ht="27.75" customHeight="1" x14ac:dyDescent="0.25">
      <c r="A119" s="188"/>
      <c r="B119" s="189"/>
      <c r="C119" s="190"/>
      <c r="D119" s="190"/>
    </row>
    <row r="120" spans="1:4" ht="27.75" customHeight="1" x14ac:dyDescent="0.25">
      <c r="A120" s="188"/>
      <c r="B120" s="189"/>
      <c r="C120" s="190"/>
      <c r="D120" s="190"/>
    </row>
    <row r="121" spans="1:4" ht="27.75" customHeight="1" x14ac:dyDescent="0.25">
      <c r="A121" s="188"/>
      <c r="B121" s="189"/>
      <c r="C121" s="190"/>
      <c r="D121" s="190"/>
    </row>
    <row r="122" spans="1:4" ht="27.75" customHeight="1" x14ac:dyDescent="0.25">
      <c r="A122" s="188"/>
      <c r="B122" s="189"/>
      <c r="C122" s="190"/>
      <c r="D122" s="190"/>
    </row>
    <row r="123" spans="1:4" ht="27.75" customHeight="1" x14ac:dyDescent="0.25">
      <c r="A123" s="188"/>
      <c r="B123" s="189"/>
      <c r="C123" s="190"/>
      <c r="D123" s="190"/>
    </row>
    <row r="124" spans="1:4" ht="27.75" customHeight="1" x14ac:dyDescent="0.25">
      <c r="A124" s="188"/>
      <c r="B124" s="189"/>
      <c r="C124" s="190"/>
      <c r="D124" s="190"/>
    </row>
    <row r="125" spans="1:4" ht="27.75" customHeight="1" x14ac:dyDescent="0.25">
      <c r="A125" s="188"/>
      <c r="B125" s="189"/>
      <c r="C125" s="190"/>
      <c r="D125" s="190"/>
    </row>
    <row r="126" spans="1:4" ht="27.75" customHeight="1" x14ac:dyDescent="0.25">
      <c r="A126" s="188"/>
      <c r="B126" s="189"/>
      <c r="C126" s="190"/>
      <c r="D126" s="190"/>
    </row>
    <row r="127" spans="1:4" ht="27.75" customHeight="1" x14ac:dyDescent="0.25">
      <c r="A127" s="188"/>
      <c r="B127" s="189"/>
      <c r="C127" s="190"/>
      <c r="D127" s="190"/>
    </row>
    <row r="128" spans="1:4" ht="27.75" customHeight="1" x14ac:dyDescent="0.25">
      <c r="A128" s="188"/>
      <c r="B128" s="189"/>
      <c r="C128" s="190"/>
      <c r="D128" s="190"/>
    </row>
    <row r="129" spans="1:4" ht="27.75" customHeight="1" x14ac:dyDescent="0.25">
      <c r="A129" s="188"/>
      <c r="B129" s="189"/>
      <c r="C129" s="190"/>
      <c r="D129" s="190"/>
    </row>
    <row r="130" spans="1:4" ht="27.75" customHeight="1" x14ac:dyDescent="0.25">
      <c r="A130" s="188"/>
      <c r="B130" s="189"/>
      <c r="C130" s="190"/>
      <c r="D130" s="190"/>
    </row>
    <row r="131" spans="1:4" ht="27.75" customHeight="1" x14ac:dyDescent="0.25">
      <c r="A131" s="188"/>
      <c r="B131" s="189"/>
      <c r="C131" s="190"/>
      <c r="D131" s="190"/>
    </row>
    <row r="132" spans="1:4" ht="27.75" customHeight="1" x14ac:dyDescent="0.25">
      <c r="A132" s="188"/>
      <c r="B132" s="189"/>
      <c r="C132" s="190"/>
      <c r="D132" s="190"/>
    </row>
    <row r="133" spans="1:4" ht="27.75" customHeight="1" x14ac:dyDescent="0.25">
      <c r="A133" s="188"/>
      <c r="B133" s="189"/>
      <c r="C133" s="190"/>
      <c r="D133" s="190"/>
    </row>
    <row r="134" spans="1:4" ht="27.75" customHeight="1" x14ac:dyDescent="0.25">
      <c r="A134" s="188"/>
      <c r="B134" s="189"/>
      <c r="C134" s="190"/>
      <c r="D134" s="190"/>
    </row>
    <row r="135" spans="1:4" ht="27.75" customHeight="1" x14ac:dyDescent="0.25">
      <c r="A135" s="188"/>
      <c r="B135" s="189"/>
      <c r="C135" s="190"/>
      <c r="D135" s="190"/>
    </row>
    <row r="136" spans="1:4" ht="27.75" customHeight="1" x14ac:dyDescent="0.25">
      <c r="A136" s="188"/>
      <c r="B136" s="189"/>
      <c r="C136" s="190"/>
      <c r="D136" s="190"/>
    </row>
    <row r="137" spans="1:4" ht="27.75" customHeight="1" x14ac:dyDescent="0.25">
      <c r="A137" s="188"/>
      <c r="B137" s="189"/>
      <c r="C137" s="190"/>
      <c r="D137" s="190"/>
    </row>
    <row r="138" spans="1:4" ht="27.75" customHeight="1" x14ac:dyDescent="0.25">
      <c r="A138" s="188"/>
      <c r="B138" s="189"/>
      <c r="C138" s="190"/>
      <c r="D138" s="190"/>
    </row>
    <row r="139" spans="1:4" ht="27.75" customHeight="1" x14ac:dyDescent="0.25">
      <c r="A139" s="188"/>
      <c r="B139" s="189"/>
      <c r="C139" s="190"/>
      <c r="D139" s="190"/>
    </row>
    <row r="140" spans="1:4" ht="27.75" customHeight="1" x14ac:dyDescent="0.25">
      <c r="A140" s="188"/>
      <c r="B140" s="189"/>
      <c r="C140" s="190"/>
      <c r="D140" s="190"/>
    </row>
    <row r="141" spans="1:4" ht="27.75" customHeight="1" x14ac:dyDescent="0.25">
      <c r="A141" s="188"/>
      <c r="B141" s="189"/>
      <c r="C141" s="190"/>
      <c r="D141" s="190"/>
    </row>
    <row r="142" spans="1:4" ht="27.75" customHeight="1" x14ac:dyDescent="0.25">
      <c r="A142" s="188"/>
      <c r="B142" s="189"/>
      <c r="C142" s="190"/>
      <c r="D142" s="190"/>
    </row>
    <row r="143" spans="1:4" ht="27.75" customHeight="1" x14ac:dyDescent="0.25">
      <c r="A143" s="188"/>
      <c r="B143" s="189"/>
      <c r="C143" s="190"/>
      <c r="D143" s="190"/>
    </row>
    <row r="144" spans="1:4" ht="27.75" customHeight="1" x14ac:dyDescent="0.25">
      <c r="A144" s="188"/>
      <c r="B144" s="189"/>
      <c r="C144" s="190"/>
      <c r="D144" s="190"/>
    </row>
    <row r="145" spans="1:4" ht="27.75" customHeight="1" x14ac:dyDescent="0.25">
      <c r="A145" s="188"/>
      <c r="B145" s="189"/>
      <c r="C145" s="190"/>
      <c r="D145" s="190"/>
    </row>
    <row r="146" spans="1:4" ht="27.75" customHeight="1" x14ac:dyDescent="0.25">
      <c r="A146" s="188"/>
      <c r="B146" s="189"/>
      <c r="C146" s="190"/>
      <c r="D146" s="190"/>
    </row>
    <row r="147" spans="1:4" ht="27.75" customHeight="1" x14ac:dyDescent="0.25">
      <c r="A147" s="188"/>
      <c r="B147" s="189"/>
      <c r="C147" s="190"/>
      <c r="D147" s="190"/>
    </row>
    <row r="148" spans="1:4" ht="27.75" customHeight="1" x14ac:dyDescent="0.25">
      <c r="A148" s="188"/>
      <c r="B148" s="189"/>
      <c r="C148" s="190"/>
      <c r="D148" s="190"/>
    </row>
    <row r="149" spans="1:4" ht="27.75" customHeight="1" x14ac:dyDescent="0.25">
      <c r="A149" s="188"/>
      <c r="B149" s="189"/>
      <c r="C149" s="190"/>
      <c r="D149" s="190"/>
    </row>
    <row r="150" spans="1:4" ht="27.75" customHeight="1" x14ac:dyDescent="0.25">
      <c r="A150" s="188"/>
      <c r="B150" s="189"/>
      <c r="C150" s="190"/>
      <c r="D150" s="190"/>
    </row>
    <row r="151" spans="1:4" ht="27.75" customHeight="1" x14ac:dyDescent="0.25">
      <c r="A151" s="188"/>
      <c r="B151" s="189"/>
      <c r="C151" s="190"/>
      <c r="D151" s="190"/>
    </row>
    <row r="152" spans="1:4" ht="27.75" customHeight="1" x14ac:dyDescent="0.25">
      <c r="A152" s="188"/>
      <c r="B152" s="189"/>
      <c r="C152" s="190"/>
      <c r="D152" s="190"/>
    </row>
    <row r="153" spans="1:4" ht="27.75" customHeight="1" x14ac:dyDescent="0.25">
      <c r="A153" s="188"/>
      <c r="B153" s="189"/>
      <c r="C153" s="190"/>
      <c r="D153" s="190"/>
    </row>
    <row r="154" spans="1:4" ht="27.75" customHeight="1" x14ac:dyDescent="0.25">
      <c r="A154" s="188"/>
      <c r="B154" s="189"/>
      <c r="C154" s="190"/>
      <c r="D154" s="190"/>
    </row>
    <row r="155" spans="1:4" ht="27.75" customHeight="1" x14ac:dyDescent="0.25">
      <c r="A155" s="188"/>
      <c r="B155" s="189"/>
      <c r="C155" s="190"/>
      <c r="D155" s="190"/>
    </row>
    <row r="156" spans="1:4" ht="27.75" customHeight="1" x14ac:dyDescent="0.25">
      <c r="A156" s="188"/>
      <c r="B156" s="189"/>
      <c r="C156" s="190"/>
      <c r="D156" s="190"/>
    </row>
    <row r="157" spans="1:4" ht="27.75" customHeight="1" x14ac:dyDescent="0.25">
      <c r="A157" s="188"/>
      <c r="B157" s="189"/>
      <c r="C157" s="190"/>
      <c r="D157" s="190"/>
    </row>
    <row r="158" spans="1:4" ht="27.75" customHeight="1" x14ac:dyDescent="0.25">
      <c r="A158" s="188"/>
      <c r="B158" s="189"/>
      <c r="C158" s="190"/>
      <c r="D158" s="190"/>
    </row>
    <row r="159" spans="1:4" ht="27.75" customHeight="1" x14ac:dyDescent="0.25">
      <c r="A159" s="188"/>
      <c r="B159" s="189"/>
      <c r="C159" s="190"/>
      <c r="D159" s="190"/>
    </row>
    <row r="160" spans="1:4" ht="27.75" customHeight="1" x14ac:dyDescent="0.25">
      <c r="A160" s="188"/>
      <c r="B160" s="189"/>
      <c r="C160" s="190"/>
      <c r="D160" s="190"/>
    </row>
    <row r="161" spans="1:4" ht="27.75" customHeight="1" x14ac:dyDescent="0.25">
      <c r="A161" s="188"/>
      <c r="B161" s="189"/>
      <c r="C161" s="190"/>
      <c r="D161" s="190"/>
    </row>
    <row r="162" spans="1:4" ht="27.75" customHeight="1" x14ac:dyDescent="0.25">
      <c r="A162" s="188"/>
      <c r="B162" s="189"/>
      <c r="C162" s="190"/>
      <c r="D162" s="190"/>
    </row>
    <row r="163" spans="1:4" ht="27.75" customHeight="1" x14ac:dyDescent="0.25">
      <c r="A163" s="188"/>
      <c r="B163" s="189"/>
      <c r="C163" s="190"/>
      <c r="D163" s="190"/>
    </row>
    <row r="164" spans="1:4" ht="27.75" customHeight="1" x14ac:dyDescent="0.25">
      <c r="A164" s="188"/>
      <c r="B164" s="189"/>
      <c r="C164" s="190"/>
      <c r="D164" s="190"/>
    </row>
    <row r="165" spans="1:4" ht="27.75" customHeight="1" x14ac:dyDescent="0.25">
      <c r="A165" s="188"/>
      <c r="B165" s="189"/>
      <c r="C165" s="190"/>
      <c r="D165" s="190"/>
    </row>
    <row r="166" spans="1:4" ht="27.75" customHeight="1" x14ac:dyDescent="0.25">
      <c r="A166" s="188"/>
      <c r="B166" s="189"/>
      <c r="C166" s="190"/>
      <c r="D166" s="190"/>
    </row>
    <row r="167" spans="1:4" ht="27.75" customHeight="1" x14ac:dyDescent="0.25">
      <c r="A167" s="188"/>
      <c r="B167" s="189"/>
      <c r="C167" s="190"/>
      <c r="D167" s="190"/>
    </row>
    <row r="168" spans="1:4" ht="27.75" customHeight="1" x14ac:dyDescent="0.25">
      <c r="A168" s="188"/>
      <c r="B168" s="189"/>
      <c r="C168" s="190"/>
      <c r="D168" s="190"/>
    </row>
    <row r="169" spans="1:4" ht="27.75" customHeight="1" x14ac:dyDescent="0.25">
      <c r="A169" s="188"/>
      <c r="B169" s="189"/>
      <c r="C169" s="190"/>
      <c r="D169" s="190"/>
    </row>
    <row r="170" spans="1:4" ht="27.75" customHeight="1" x14ac:dyDescent="0.25">
      <c r="A170" s="188"/>
      <c r="B170" s="189"/>
      <c r="C170" s="190"/>
      <c r="D170" s="190"/>
    </row>
    <row r="171" spans="1:4" ht="27.75" customHeight="1" x14ac:dyDescent="0.25">
      <c r="A171" s="188"/>
      <c r="B171" s="189"/>
      <c r="C171" s="190"/>
      <c r="D171" s="190"/>
    </row>
    <row r="172" spans="1:4" ht="27.75" customHeight="1" x14ac:dyDescent="0.25">
      <c r="A172" s="188"/>
      <c r="B172" s="189"/>
      <c r="C172" s="190"/>
      <c r="D172" s="190"/>
    </row>
    <row r="173" spans="1:4" ht="27.75" customHeight="1" x14ac:dyDescent="0.25">
      <c r="A173" s="188"/>
      <c r="B173" s="189"/>
      <c r="C173" s="190"/>
      <c r="D173" s="190"/>
    </row>
    <row r="174" spans="1:4" ht="27.75" customHeight="1" x14ac:dyDescent="0.25">
      <c r="A174" s="188"/>
      <c r="B174" s="189"/>
      <c r="C174" s="190"/>
      <c r="D174" s="190"/>
    </row>
    <row r="175" spans="1:4" ht="27.75" customHeight="1" x14ac:dyDescent="0.25">
      <c r="A175" s="188"/>
      <c r="B175" s="189"/>
      <c r="C175" s="190"/>
      <c r="D175" s="190"/>
    </row>
    <row r="176" spans="1:4" ht="27.75" customHeight="1" x14ac:dyDescent="0.25">
      <c r="A176" s="188"/>
      <c r="B176" s="189"/>
      <c r="C176" s="190"/>
      <c r="D176" s="190"/>
    </row>
    <row r="177" spans="1:4" ht="27.75" customHeight="1" x14ac:dyDescent="0.25">
      <c r="A177" s="188"/>
      <c r="B177" s="189"/>
      <c r="C177" s="190"/>
      <c r="D177" s="190"/>
    </row>
    <row r="178" spans="1:4" ht="27.75" customHeight="1" x14ac:dyDescent="0.25">
      <c r="A178" s="188"/>
      <c r="B178" s="189"/>
      <c r="C178" s="190"/>
      <c r="D178" s="190"/>
    </row>
    <row r="179" spans="1:4" ht="27.75" customHeight="1" x14ac:dyDescent="0.25">
      <c r="A179" s="188"/>
      <c r="B179" s="189"/>
      <c r="C179" s="190"/>
      <c r="D179" s="190"/>
    </row>
    <row r="180" spans="1:4" ht="27.75" customHeight="1" x14ac:dyDescent="0.25">
      <c r="A180" s="188"/>
      <c r="B180" s="189"/>
      <c r="C180" s="190"/>
      <c r="D180" s="190"/>
    </row>
    <row r="181" spans="1:4" ht="27.75" customHeight="1" x14ac:dyDescent="0.25">
      <c r="A181" s="188"/>
      <c r="B181" s="189"/>
      <c r="C181" s="190"/>
      <c r="D181" s="190"/>
    </row>
    <row r="182" spans="1:4" ht="27.75" customHeight="1" x14ac:dyDescent="0.25">
      <c r="A182" s="188"/>
      <c r="B182" s="189"/>
      <c r="C182" s="190"/>
      <c r="D182" s="190"/>
    </row>
    <row r="183" spans="1:4" ht="27.75" customHeight="1" x14ac:dyDescent="0.25">
      <c r="A183" s="188"/>
      <c r="B183" s="189"/>
      <c r="C183" s="190"/>
      <c r="D183" s="190"/>
    </row>
    <row r="184" spans="1:4" ht="27.75" customHeight="1" x14ac:dyDescent="0.25">
      <c r="A184" s="188"/>
      <c r="B184" s="189"/>
      <c r="C184" s="190"/>
      <c r="D184" s="190"/>
    </row>
    <row r="185" spans="1:4" ht="27.75" customHeight="1" x14ac:dyDescent="0.25">
      <c r="A185" s="188"/>
      <c r="B185" s="189"/>
      <c r="C185" s="190"/>
      <c r="D185" s="190"/>
    </row>
    <row r="186" spans="1:4" ht="27.75" customHeight="1" x14ac:dyDescent="0.25">
      <c r="A186" s="188"/>
      <c r="B186" s="189"/>
      <c r="C186" s="190"/>
      <c r="D186" s="190"/>
    </row>
    <row r="187" spans="1:4" ht="27.75" customHeight="1" x14ac:dyDescent="0.25">
      <c r="A187" s="188"/>
      <c r="B187" s="189"/>
      <c r="C187" s="190"/>
      <c r="D187" s="190"/>
    </row>
    <row r="188" spans="1:4" ht="27.75" customHeight="1" x14ac:dyDescent="0.25">
      <c r="A188" s="188"/>
      <c r="B188" s="189"/>
      <c r="C188" s="190"/>
      <c r="D188" s="190"/>
    </row>
    <row r="189" spans="1:4" ht="27.75" customHeight="1" x14ac:dyDescent="0.25">
      <c r="A189" s="188"/>
      <c r="B189" s="189"/>
      <c r="C189" s="190"/>
      <c r="D189" s="190"/>
    </row>
    <row r="190" spans="1:4" ht="27.75" customHeight="1" x14ac:dyDescent="0.25">
      <c r="A190" s="188"/>
      <c r="B190" s="189"/>
      <c r="C190" s="190"/>
      <c r="D190" s="190"/>
    </row>
    <row r="191" spans="1:4" ht="27.75" customHeight="1" x14ac:dyDescent="0.25">
      <c r="A191" s="188"/>
      <c r="B191" s="189"/>
      <c r="C191" s="190"/>
      <c r="D191" s="190"/>
    </row>
    <row r="192" spans="1:4" ht="27.75" customHeight="1" x14ac:dyDescent="0.25">
      <c r="A192" s="188"/>
      <c r="B192" s="189"/>
      <c r="C192" s="190"/>
      <c r="D192" s="190"/>
    </row>
    <row r="193" spans="1:4" ht="27.75" customHeight="1" x14ac:dyDescent="0.25">
      <c r="A193" s="188"/>
      <c r="B193" s="189"/>
      <c r="C193" s="190"/>
      <c r="D193" s="190"/>
    </row>
    <row r="194" spans="1:4" ht="27.75" customHeight="1" x14ac:dyDescent="0.25">
      <c r="A194" s="188"/>
      <c r="B194" s="189"/>
      <c r="C194" s="190"/>
      <c r="D194" s="190"/>
    </row>
    <row r="195" spans="1:4" ht="27.75" customHeight="1" x14ac:dyDescent="0.25">
      <c r="A195" s="188"/>
      <c r="B195" s="189"/>
      <c r="C195" s="190"/>
      <c r="D195" s="190"/>
    </row>
    <row r="196" spans="1:4" ht="27.75" customHeight="1" x14ac:dyDescent="0.25">
      <c r="A196" s="188"/>
      <c r="B196" s="189"/>
      <c r="C196" s="190"/>
      <c r="D196" s="190"/>
    </row>
    <row r="197" spans="1:4" ht="27.75" customHeight="1" x14ac:dyDescent="0.25">
      <c r="A197" s="188"/>
      <c r="B197" s="189"/>
      <c r="C197" s="190"/>
      <c r="D197" s="190"/>
    </row>
    <row r="198" spans="1:4" ht="27.75" customHeight="1" x14ac:dyDescent="0.25">
      <c r="A198" s="188"/>
      <c r="B198" s="189"/>
      <c r="C198" s="190"/>
      <c r="D198" s="190"/>
    </row>
    <row r="199" spans="1:4" ht="27.75" customHeight="1" x14ac:dyDescent="0.25">
      <c r="A199" s="188"/>
      <c r="B199" s="189"/>
      <c r="C199" s="190"/>
      <c r="D199" s="190"/>
    </row>
    <row r="200" spans="1:4" ht="27.75" customHeight="1" x14ac:dyDescent="0.25">
      <c r="A200" s="188"/>
      <c r="B200" s="189"/>
      <c r="C200" s="190"/>
      <c r="D200" s="190"/>
    </row>
    <row r="201" spans="1:4" ht="27.75" customHeight="1" x14ac:dyDescent="0.25">
      <c r="A201" s="188"/>
      <c r="B201" s="189"/>
      <c r="C201" s="190"/>
      <c r="D201" s="190"/>
    </row>
    <row r="202" spans="1:4" ht="27.75" customHeight="1" x14ac:dyDescent="0.25">
      <c r="A202" s="188"/>
      <c r="B202" s="189"/>
      <c r="C202" s="190"/>
      <c r="D202" s="190"/>
    </row>
    <row r="203" spans="1:4" ht="27.75" customHeight="1" x14ac:dyDescent="0.25">
      <c r="A203" s="188"/>
      <c r="B203" s="189"/>
      <c r="C203" s="190"/>
      <c r="D203" s="190"/>
    </row>
    <row r="204" spans="1:4" ht="27.75" customHeight="1" x14ac:dyDescent="0.25">
      <c r="A204" s="188"/>
      <c r="B204" s="189"/>
      <c r="C204" s="190"/>
      <c r="D204" s="190"/>
    </row>
    <row r="205" spans="1:4" ht="27.75" customHeight="1" x14ac:dyDescent="0.25">
      <c r="A205" s="188"/>
      <c r="B205" s="189"/>
      <c r="C205" s="190"/>
      <c r="D205" s="190"/>
    </row>
    <row r="206" spans="1:4" ht="27.75" customHeight="1" x14ac:dyDescent="0.25">
      <c r="A206" s="188"/>
      <c r="B206" s="189"/>
      <c r="C206" s="190"/>
      <c r="D206" s="190"/>
    </row>
    <row r="207" spans="1:4" ht="27.75" customHeight="1" x14ac:dyDescent="0.25">
      <c r="A207" s="188"/>
      <c r="B207" s="189"/>
      <c r="C207" s="190"/>
      <c r="D207" s="190"/>
    </row>
    <row r="208" spans="1:4" ht="27.75" customHeight="1" x14ac:dyDescent="0.25">
      <c r="A208" s="188"/>
      <c r="B208" s="189"/>
      <c r="C208" s="190"/>
      <c r="D208" s="190"/>
    </row>
    <row r="209" spans="1:4" ht="27.75" customHeight="1" x14ac:dyDescent="0.25">
      <c r="A209" s="188"/>
      <c r="B209" s="189"/>
      <c r="C209" s="190"/>
      <c r="D209" s="190"/>
    </row>
    <row r="210" spans="1:4" ht="27.75" customHeight="1" x14ac:dyDescent="0.25">
      <c r="A210" s="188"/>
      <c r="B210" s="189"/>
      <c r="C210" s="190"/>
      <c r="D210" s="190"/>
    </row>
    <row r="211" spans="1:4" ht="27.75" customHeight="1" x14ac:dyDescent="0.25">
      <c r="A211" s="188"/>
      <c r="B211" s="189"/>
      <c r="C211" s="190"/>
      <c r="D211" s="190"/>
    </row>
    <row r="212" spans="1:4" ht="27.75" customHeight="1" x14ac:dyDescent="0.25">
      <c r="A212" s="188"/>
      <c r="B212" s="189"/>
      <c r="C212" s="190"/>
      <c r="D212" s="190"/>
    </row>
    <row r="213" spans="1:4" ht="27.75" customHeight="1" x14ac:dyDescent="0.25">
      <c r="A213" s="188"/>
      <c r="B213" s="189"/>
      <c r="C213" s="190"/>
      <c r="D213" s="190"/>
    </row>
    <row r="214" spans="1:4" ht="27.75" customHeight="1" x14ac:dyDescent="0.25">
      <c r="A214" s="188"/>
      <c r="B214" s="189"/>
      <c r="C214" s="190"/>
      <c r="D214" s="190"/>
    </row>
    <row r="215" spans="1:4" ht="27.75" customHeight="1" x14ac:dyDescent="0.25">
      <c r="A215" s="188"/>
      <c r="B215" s="189"/>
      <c r="C215" s="190"/>
      <c r="D215" s="190"/>
    </row>
    <row r="216" spans="1:4" ht="27.75" customHeight="1" x14ac:dyDescent="0.25">
      <c r="A216" s="188"/>
      <c r="B216" s="189"/>
      <c r="C216" s="190"/>
      <c r="D216" s="190"/>
    </row>
    <row r="217" spans="1:4" ht="27.75" customHeight="1" x14ac:dyDescent="0.25">
      <c r="A217" s="188"/>
      <c r="B217" s="189"/>
      <c r="C217" s="190"/>
      <c r="D217" s="190"/>
    </row>
    <row r="218" spans="1:4" ht="27.75" customHeight="1" x14ac:dyDescent="0.25">
      <c r="A218" s="188"/>
      <c r="B218" s="189"/>
      <c r="C218" s="190"/>
      <c r="D218" s="190"/>
    </row>
    <row r="219" spans="1:4" ht="27.75" customHeight="1" x14ac:dyDescent="0.25">
      <c r="A219" s="188"/>
      <c r="B219" s="189"/>
      <c r="C219" s="190"/>
      <c r="D219" s="190"/>
    </row>
    <row r="220" spans="1:4" ht="27.75" customHeight="1" x14ac:dyDescent="0.25">
      <c r="A220" s="188"/>
      <c r="B220" s="189"/>
      <c r="C220" s="190"/>
      <c r="D220" s="190"/>
    </row>
    <row r="221" spans="1:4" ht="27.75" customHeight="1" x14ac:dyDescent="0.25">
      <c r="A221" s="188"/>
      <c r="B221" s="189"/>
      <c r="C221" s="190"/>
      <c r="D221" s="190"/>
    </row>
    <row r="222" spans="1:4" ht="27.75" customHeight="1" x14ac:dyDescent="0.25">
      <c r="A222" s="188"/>
      <c r="B222" s="189"/>
      <c r="C222" s="190"/>
      <c r="D222" s="190"/>
    </row>
    <row r="223" spans="1:4" ht="27.75" customHeight="1" x14ac:dyDescent="0.25">
      <c r="A223" s="188"/>
      <c r="B223" s="189"/>
      <c r="C223" s="190"/>
      <c r="D223" s="190"/>
    </row>
    <row r="224" spans="1:4" ht="27.75" customHeight="1" x14ac:dyDescent="0.25">
      <c r="A224" s="188"/>
      <c r="B224" s="189"/>
      <c r="C224" s="190"/>
      <c r="D224" s="190"/>
    </row>
    <row r="225" spans="1:4" ht="27.75" customHeight="1" x14ac:dyDescent="0.25">
      <c r="A225" s="188"/>
      <c r="B225" s="189"/>
      <c r="C225" s="190"/>
      <c r="D225" s="190"/>
    </row>
    <row r="226" spans="1:4" ht="27.75" customHeight="1" x14ac:dyDescent="0.25">
      <c r="A226" s="188"/>
      <c r="B226" s="189"/>
      <c r="C226" s="190"/>
      <c r="D226" s="190"/>
    </row>
    <row r="227" spans="1:4" ht="27.75" customHeight="1" x14ac:dyDescent="0.25">
      <c r="A227" s="188"/>
      <c r="B227" s="189"/>
      <c r="C227" s="190"/>
      <c r="D227" s="190"/>
    </row>
    <row r="228" spans="1:4" ht="27.75" customHeight="1" x14ac:dyDescent="0.25">
      <c r="A228" s="188"/>
      <c r="B228" s="189"/>
      <c r="C228" s="190"/>
      <c r="D228" s="190"/>
    </row>
    <row r="229" spans="1:4" ht="27.75" customHeight="1" x14ac:dyDescent="0.25">
      <c r="A229" s="188"/>
      <c r="B229" s="189"/>
      <c r="C229" s="190"/>
      <c r="D229" s="190"/>
    </row>
    <row r="230" spans="1:4" ht="27.75" customHeight="1" x14ac:dyDescent="0.25">
      <c r="A230" s="188"/>
      <c r="B230" s="189"/>
      <c r="C230" s="190"/>
      <c r="D230" s="190"/>
    </row>
    <row r="231" spans="1:4" ht="27.75" customHeight="1" x14ac:dyDescent="0.25">
      <c r="A231" s="188"/>
      <c r="B231" s="189"/>
      <c r="C231" s="190"/>
      <c r="D231" s="190"/>
    </row>
    <row r="232" spans="1:4" ht="27.75" customHeight="1" x14ac:dyDescent="0.25">
      <c r="A232" s="188"/>
      <c r="B232" s="189"/>
      <c r="C232" s="190"/>
      <c r="D232" s="190"/>
    </row>
    <row r="233" spans="1:4" ht="27.75" customHeight="1" x14ac:dyDescent="0.25">
      <c r="A233" s="188"/>
      <c r="B233" s="189"/>
      <c r="C233" s="190"/>
      <c r="D233" s="190"/>
    </row>
    <row r="234" spans="1:4" ht="27.75" customHeight="1" x14ac:dyDescent="0.25">
      <c r="A234" s="188"/>
      <c r="B234" s="189"/>
      <c r="C234" s="190"/>
      <c r="D234" s="190"/>
    </row>
    <row r="235" spans="1:4" ht="27.75" customHeight="1" x14ac:dyDescent="0.25">
      <c r="A235" s="188"/>
      <c r="B235" s="189"/>
      <c r="C235" s="190"/>
      <c r="D235" s="190"/>
    </row>
    <row r="236" spans="1:4" ht="27.75" customHeight="1" x14ac:dyDescent="0.25">
      <c r="A236" s="188"/>
      <c r="B236" s="189"/>
      <c r="C236" s="190"/>
      <c r="D236" s="190"/>
    </row>
    <row r="237" spans="1:4" ht="27.75" customHeight="1" x14ac:dyDescent="0.25">
      <c r="A237" s="188"/>
      <c r="B237" s="189"/>
      <c r="C237" s="190"/>
      <c r="D237" s="190"/>
    </row>
    <row r="238" spans="1:4" ht="27.75" customHeight="1" x14ac:dyDescent="0.25">
      <c r="A238" s="188"/>
      <c r="B238" s="189"/>
      <c r="C238" s="190"/>
      <c r="D238" s="190"/>
    </row>
    <row r="239" spans="1:4" ht="27.75" customHeight="1" x14ac:dyDescent="0.25">
      <c r="A239" s="188"/>
      <c r="B239" s="189"/>
      <c r="C239" s="190"/>
      <c r="D239" s="190"/>
    </row>
    <row r="240" spans="1:4" ht="27.75" customHeight="1" x14ac:dyDescent="0.25">
      <c r="A240" s="188"/>
      <c r="B240" s="189"/>
      <c r="C240" s="190"/>
      <c r="D240" s="190"/>
    </row>
    <row r="241" spans="1:4" ht="27.75" customHeight="1" x14ac:dyDescent="0.25">
      <c r="A241" s="188"/>
      <c r="B241" s="189"/>
      <c r="C241" s="190"/>
      <c r="D241" s="190"/>
    </row>
    <row r="242" spans="1:4" ht="27.75" customHeight="1" x14ac:dyDescent="0.25">
      <c r="A242" s="188"/>
      <c r="B242" s="189"/>
      <c r="C242" s="190"/>
      <c r="D242" s="190"/>
    </row>
    <row r="243" spans="1:4" ht="27.75" customHeight="1" x14ac:dyDescent="0.25">
      <c r="A243" s="188"/>
      <c r="B243" s="189"/>
      <c r="C243" s="190"/>
      <c r="D243" s="190"/>
    </row>
    <row r="244" spans="1:4" ht="27.75" customHeight="1" x14ac:dyDescent="0.25">
      <c r="A244" s="188"/>
      <c r="B244" s="189"/>
      <c r="C244" s="190"/>
      <c r="D244" s="190"/>
    </row>
    <row r="245" spans="1:4" ht="27.75" customHeight="1" x14ac:dyDescent="0.25">
      <c r="A245" s="188"/>
      <c r="B245" s="189"/>
      <c r="C245" s="190"/>
      <c r="D245" s="190"/>
    </row>
    <row r="246" spans="1:4" ht="27.75" customHeight="1" x14ac:dyDescent="0.25">
      <c r="A246" s="188"/>
      <c r="B246" s="189"/>
      <c r="C246" s="190"/>
      <c r="D246" s="190"/>
    </row>
    <row r="247" spans="1:4" ht="27.75" customHeight="1" x14ac:dyDescent="0.25">
      <c r="A247" s="188"/>
      <c r="B247" s="189"/>
      <c r="C247" s="190"/>
      <c r="D247" s="190"/>
    </row>
    <row r="248" spans="1:4" ht="27.75" customHeight="1" x14ac:dyDescent="0.25">
      <c r="A248" s="188"/>
      <c r="B248" s="189"/>
      <c r="C248" s="190"/>
      <c r="D248" s="190"/>
    </row>
    <row r="249" spans="1:4" ht="27.75" customHeight="1" x14ac:dyDescent="0.25">
      <c r="A249" s="188"/>
      <c r="B249" s="189"/>
      <c r="C249" s="190"/>
      <c r="D249" s="190"/>
    </row>
    <row r="250" spans="1:4" ht="27.75" customHeight="1" x14ac:dyDescent="0.25">
      <c r="A250" s="188"/>
      <c r="B250" s="189"/>
      <c r="C250" s="190"/>
      <c r="D250" s="190"/>
    </row>
    <row r="251" spans="1:4" ht="27.75" customHeight="1" x14ac:dyDescent="0.25">
      <c r="A251" s="188"/>
      <c r="B251" s="189"/>
      <c r="C251" s="190"/>
      <c r="D251" s="190"/>
    </row>
    <row r="252" spans="1:4" ht="27.75" customHeight="1" x14ac:dyDescent="0.25">
      <c r="A252" s="188"/>
      <c r="B252" s="189"/>
      <c r="C252" s="190"/>
      <c r="D252" s="190"/>
    </row>
    <row r="253" spans="1:4" ht="27.75" customHeight="1" x14ac:dyDescent="0.25">
      <c r="A253" s="188"/>
      <c r="B253" s="189"/>
      <c r="C253" s="190"/>
      <c r="D253" s="190"/>
    </row>
    <row r="254" spans="1:4" ht="27.75" customHeight="1" x14ac:dyDescent="0.25">
      <c r="A254" s="188"/>
      <c r="B254" s="189"/>
      <c r="C254" s="190"/>
      <c r="D254" s="190"/>
    </row>
    <row r="255" spans="1:4" ht="27.75" customHeight="1" x14ac:dyDescent="0.25">
      <c r="A255" s="188"/>
      <c r="B255" s="189"/>
      <c r="C255" s="190"/>
      <c r="D255" s="190"/>
    </row>
    <row r="256" spans="1:4" ht="27.75" customHeight="1" x14ac:dyDescent="0.25">
      <c r="A256" s="188"/>
      <c r="B256" s="189"/>
      <c r="C256" s="190"/>
      <c r="D256" s="190"/>
    </row>
    <row r="257" spans="1:4" ht="27.75" customHeight="1" x14ac:dyDescent="0.25">
      <c r="A257" s="188"/>
      <c r="B257" s="189"/>
      <c r="C257" s="190"/>
      <c r="D257" s="190"/>
    </row>
    <row r="258" spans="1:4" ht="27.75" customHeight="1" x14ac:dyDescent="0.25">
      <c r="A258" s="188"/>
      <c r="B258" s="189"/>
      <c r="C258" s="190"/>
      <c r="D258" s="190"/>
    </row>
    <row r="259" spans="1:4" ht="27.75" customHeight="1" x14ac:dyDescent="0.25">
      <c r="A259" s="188"/>
      <c r="B259" s="189"/>
      <c r="C259" s="190"/>
      <c r="D259" s="190"/>
    </row>
    <row r="260" spans="1:4" ht="27.75" customHeight="1" x14ac:dyDescent="0.25">
      <c r="A260" s="188"/>
      <c r="B260" s="189"/>
      <c r="C260" s="190"/>
      <c r="D260" s="190"/>
    </row>
    <row r="261" spans="1:4" ht="27.75" customHeight="1" x14ac:dyDescent="0.25">
      <c r="A261" s="188"/>
      <c r="B261" s="189"/>
      <c r="C261" s="190"/>
      <c r="D261" s="190"/>
    </row>
    <row r="262" spans="1:4" ht="27.75" customHeight="1" x14ac:dyDescent="0.25">
      <c r="A262" s="188"/>
      <c r="B262" s="189"/>
      <c r="C262" s="190"/>
      <c r="D262" s="190"/>
    </row>
    <row r="263" spans="1:4" ht="27.75" customHeight="1" x14ac:dyDescent="0.25">
      <c r="A263" s="188"/>
      <c r="B263" s="189"/>
      <c r="C263" s="190"/>
      <c r="D263" s="190"/>
    </row>
    <row r="264" spans="1:4" ht="27.75" customHeight="1" x14ac:dyDescent="0.25">
      <c r="A264" s="188"/>
      <c r="B264" s="189"/>
      <c r="C264" s="190"/>
      <c r="D264" s="190"/>
    </row>
    <row r="265" spans="1:4" ht="27.75" customHeight="1" x14ac:dyDescent="0.25">
      <c r="A265" s="188"/>
      <c r="B265" s="189"/>
      <c r="C265" s="190"/>
      <c r="D265" s="190"/>
    </row>
    <row r="266" spans="1:4" ht="27.75" customHeight="1" x14ac:dyDescent="0.25">
      <c r="A266" s="188"/>
      <c r="B266" s="189"/>
      <c r="C266" s="190"/>
      <c r="D266" s="190"/>
    </row>
    <row r="267" spans="1:4" ht="27.75" customHeight="1" x14ac:dyDescent="0.25">
      <c r="A267" s="188"/>
      <c r="B267" s="189"/>
      <c r="C267" s="190"/>
      <c r="D267" s="190"/>
    </row>
    <row r="268" spans="1:4" ht="27.75" customHeight="1" x14ac:dyDescent="0.25">
      <c r="A268" s="188"/>
      <c r="B268" s="189"/>
      <c r="C268" s="190"/>
      <c r="D268" s="190"/>
    </row>
    <row r="269" spans="1:4" ht="27.75" customHeight="1" x14ac:dyDescent="0.25">
      <c r="A269" s="188"/>
      <c r="B269" s="189"/>
      <c r="C269" s="190"/>
      <c r="D269" s="190"/>
    </row>
    <row r="270" spans="1:4" ht="27.75" customHeight="1" x14ac:dyDescent="0.25">
      <c r="A270" s="188"/>
      <c r="B270" s="189"/>
      <c r="C270" s="190"/>
      <c r="D270" s="190"/>
    </row>
    <row r="271" spans="1:4" ht="27.75" customHeight="1" x14ac:dyDescent="0.25">
      <c r="A271" s="188"/>
      <c r="B271" s="189"/>
      <c r="C271" s="190"/>
      <c r="D271" s="190"/>
    </row>
    <row r="272" spans="1:4" ht="27.75" customHeight="1" x14ac:dyDescent="0.25">
      <c r="A272" s="188"/>
      <c r="B272" s="189"/>
      <c r="C272" s="190"/>
      <c r="D272" s="190"/>
    </row>
    <row r="273" spans="1:4" ht="27.75" customHeight="1" x14ac:dyDescent="0.25">
      <c r="A273" s="188"/>
      <c r="B273" s="189"/>
      <c r="C273" s="190"/>
      <c r="D273" s="190"/>
    </row>
    <row r="274" spans="1:4" ht="27.75" customHeight="1" x14ac:dyDescent="0.25">
      <c r="A274" s="188"/>
      <c r="B274" s="189"/>
      <c r="C274" s="190"/>
      <c r="D274" s="190"/>
    </row>
    <row r="275" spans="1:4" ht="27.75" customHeight="1" x14ac:dyDescent="0.25">
      <c r="A275" s="188"/>
      <c r="B275" s="189"/>
      <c r="C275" s="190"/>
      <c r="D275" s="190"/>
    </row>
    <row r="276" spans="1:4" ht="27.75" customHeight="1" x14ac:dyDescent="0.25">
      <c r="A276" s="188"/>
      <c r="B276" s="189"/>
      <c r="C276" s="190"/>
      <c r="D276" s="190"/>
    </row>
    <row r="277" spans="1:4" ht="27.75" customHeight="1" x14ac:dyDescent="0.25">
      <c r="A277" s="188"/>
      <c r="B277" s="189"/>
      <c r="C277" s="190"/>
      <c r="D277" s="190"/>
    </row>
    <row r="278" spans="1:4" ht="27.75" customHeight="1" x14ac:dyDescent="0.25">
      <c r="A278" s="188"/>
      <c r="B278" s="189"/>
      <c r="C278" s="190"/>
      <c r="D278" s="190"/>
    </row>
    <row r="279" spans="1:4" ht="27.75" customHeight="1" x14ac:dyDescent="0.25">
      <c r="A279" s="188"/>
      <c r="B279" s="189"/>
      <c r="C279" s="190"/>
      <c r="D279" s="190"/>
    </row>
    <row r="280" spans="1:4" ht="27.75" customHeight="1" x14ac:dyDescent="0.25">
      <c r="A280" s="188"/>
      <c r="B280" s="189"/>
      <c r="C280" s="190"/>
      <c r="D280" s="190"/>
    </row>
    <row r="281" spans="1:4" ht="27.75" customHeight="1" x14ac:dyDescent="0.25">
      <c r="A281" s="188"/>
      <c r="B281" s="189"/>
      <c r="C281" s="190"/>
      <c r="D281" s="190"/>
    </row>
    <row r="282" spans="1:4" ht="27.75" customHeight="1" x14ac:dyDescent="0.25">
      <c r="A282" s="188"/>
      <c r="B282" s="189"/>
      <c r="C282" s="190"/>
      <c r="D282" s="190"/>
    </row>
    <row r="283" spans="1:4" ht="27.75" customHeight="1" x14ac:dyDescent="0.25">
      <c r="A283" s="188"/>
      <c r="B283" s="189"/>
      <c r="C283" s="190"/>
      <c r="D283" s="190"/>
    </row>
    <row r="284" spans="1:4" ht="27.75" customHeight="1" x14ac:dyDescent="0.25">
      <c r="A284" s="188"/>
      <c r="B284" s="189"/>
      <c r="C284" s="190"/>
      <c r="D284" s="190"/>
    </row>
    <row r="285" spans="1:4" ht="27.75" customHeight="1" x14ac:dyDescent="0.25">
      <c r="A285" s="188"/>
      <c r="B285" s="189"/>
      <c r="C285" s="190"/>
      <c r="D285" s="190"/>
    </row>
    <row r="286" spans="1:4" ht="27.75" customHeight="1" x14ac:dyDescent="0.25">
      <c r="A286" s="188"/>
      <c r="B286" s="189"/>
      <c r="C286" s="190"/>
      <c r="D286" s="190"/>
    </row>
    <row r="287" spans="1:4" ht="27.75" customHeight="1" x14ac:dyDescent="0.25">
      <c r="A287" s="188"/>
      <c r="B287" s="189"/>
      <c r="C287" s="190"/>
      <c r="D287" s="190"/>
    </row>
    <row r="288" spans="1:4" ht="27.75" customHeight="1" x14ac:dyDescent="0.25">
      <c r="A288" s="188"/>
      <c r="B288" s="189"/>
      <c r="C288" s="190"/>
      <c r="D288" s="190"/>
    </row>
    <row r="289" spans="1:4" ht="27.75" customHeight="1" x14ac:dyDescent="0.25">
      <c r="A289" s="188"/>
      <c r="B289" s="189"/>
      <c r="C289" s="190"/>
      <c r="D289" s="190"/>
    </row>
    <row r="290" spans="1:4" ht="27.75" customHeight="1" x14ac:dyDescent="0.25">
      <c r="A290" s="188"/>
      <c r="B290" s="189"/>
      <c r="C290" s="190"/>
      <c r="D290" s="190"/>
    </row>
    <row r="291" spans="1:4" ht="27.75" customHeight="1" x14ac:dyDescent="0.25">
      <c r="A291" s="188"/>
      <c r="B291" s="189"/>
      <c r="C291" s="190"/>
      <c r="D291" s="190"/>
    </row>
    <row r="292" spans="1:4" ht="27.75" customHeight="1" x14ac:dyDescent="0.25">
      <c r="A292" s="188"/>
      <c r="B292" s="189"/>
      <c r="C292" s="190"/>
      <c r="D292" s="190"/>
    </row>
    <row r="293" spans="1:4" ht="27.75" customHeight="1" x14ac:dyDescent="0.25">
      <c r="A293" s="188"/>
      <c r="B293" s="189"/>
      <c r="C293" s="190"/>
      <c r="D293" s="190"/>
    </row>
    <row r="294" spans="1:4" ht="27.75" customHeight="1" x14ac:dyDescent="0.25">
      <c r="A294" s="188"/>
      <c r="B294" s="189"/>
      <c r="C294" s="190"/>
      <c r="D294" s="190"/>
    </row>
    <row r="295" spans="1:4" ht="27.75" customHeight="1" x14ac:dyDescent="0.25">
      <c r="A295" s="188"/>
      <c r="B295" s="189"/>
      <c r="C295" s="190"/>
      <c r="D295" s="190"/>
    </row>
    <row r="296" spans="1:4" ht="27.75" customHeight="1" x14ac:dyDescent="0.25">
      <c r="A296" s="188"/>
      <c r="B296" s="189"/>
      <c r="C296" s="190"/>
      <c r="D296" s="190"/>
    </row>
    <row r="297" spans="1:4" ht="27.75" customHeight="1" x14ac:dyDescent="0.25">
      <c r="A297" s="188"/>
      <c r="B297" s="189"/>
      <c r="C297" s="190"/>
      <c r="D297" s="190"/>
    </row>
    <row r="298" spans="1:4" ht="27.75" customHeight="1" x14ac:dyDescent="0.25">
      <c r="A298" s="188"/>
      <c r="B298" s="189"/>
      <c r="C298" s="190"/>
      <c r="D298" s="190"/>
    </row>
    <row r="299" spans="1:4" ht="27.75" customHeight="1" x14ac:dyDescent="0.25">
      <c r="A299" s="188"/>
      <c r="B299" s="189"/>
      <c r="C299" s="190"/>
      <c r="D299" s="190"/>
    </row>
    <row r="300" spans="1:4" ht="27.75" customHeight="1" x14ac:dyDescent="0.25">
      <c r="A300" s="188"/>
      <c r="B300" s="189"/>
      <c r="C300" s="190"/>
      <c r="D300" s="190"/>
    </row>
    <row r="301" spans="1:4" ht="27.75" customHeight="1" x14ac:dyDescent="0.25">
      <c r="A301" s="188"/>
      <c r="B301" s="189"/>
      <c r="C301" s="190"/>
      <c r="D301" s="190"/>
    </row>
    <row r="302" spans="1:4" ht="27.75" customHeight="1" x14ac:dyDescent="0.25">
      <c r="A302" s="188"/>
      <c r="B302" s="189"/>
      <c r="C302" s="190"/>
      <c r="D302" s="190"/>
    </row>
    <row r="303" spans="1:4" ht="27.75" customHeight="1" x14ac:dyDescent="0.25">
      <c r="A303" s="188"/>
      <c r="B303" s="189"/>
      <c r="C303" s="190"/>
      <c r="D303" s="190"/>
    </row>
    <row r="304" spans="1:4" ht="27.75" customHeight="1" x14ac:dyDescent="0.25">
      <c r="A304" s="188"/>
      <c r="B304" s="189"/>
      <c r="C304" s="190"/>
      <c r="D304" s="190"/>
    </row>
    <row r="305" spans="1:4" ht="27.75" customHeight="1" x14ac:dyDescent="0.25">
      <c r="A305" s="188"/>
      <c r="B305" s="189"/>
      <c r="C305" s="190"/>
      <c r="D305" s="190"/>
    </row>
    <row r="306" spans="1:4" ht="27.75" customHeight="1" x14ac:dyDescent="0.25">
      <c r="A306" s="188"/>
      <c r="B306" s="189"/>
      <c r="C306" s="190"/>
      <c r="D306" s="190"/>
    </row>
    <row r="307" spans="1:4" ht="27.75" customHeight="1" x14ac:dyDescent="0.25">
      <c r="A307" s="188"/>
      <c r="B307" s="189"/>
      <c r="C307" s="190"/>
      <c r="D307" s="190"/>
    </row>
    <row r="308" spans="1:4" ht="27.75" customHeight="1" x14ac:dyDescent="0.25">
      <c r="A308" s="188"/>
      <c r="B308" s="189"/>
      <c r="C308" s="190"/>
      <c r="D308" s="190"/>
    </row>
    <row r="309" spans="1:4" ht="27.75" customHeight="1" x14ac:dyDescent="0.25">
      <c r="A309" s="188"/>
      <c r="B309" s="189"/>
      <c r="C309" s="190"/>
      <c r="D309" s="190"/>
    </row>
    <row r="310" spans="1:4" ht="27.75" customHeight="1" x14ac:dyDescent="0.25">
      <c r="A310" s="188"/>
      <c r="B310" s="189"/>
      <c r="C310" s="190"/>
      <c r="D310" s="190"/>
    </row>
    <row r="311" spans="1:4" ht="27.75" customHeight="1" x14ac:dyDescent="0.25">
      <c r="A311" s="188"/>
      <c r="B311" s="189"/>
      <c r="C311" s="190"/>
      <c r="D311" s="190"/>
    </row>
    <row r="312" spans="1:4" ht="27.75" customHeight="1" x14ac:dyDescent="0.25">
      <c r="A312" s="188"/>
      <c r="B312" s="189"/>
      <c r="C312" s="190"/>
      <c r="D312" s="190"/>
    </row>
    <row r="313" spans="1:4" ht="27.75" customHeight="1" x14ac:dyDescent="0.25">
      <c r="A313" s="188"/>
      <c r="B313" s="189"/>
      <c r="C313" s="190"/>
      <c r="D313" s="190"/>
    </row>
    <row r="314" spans="1:4" ht="27.75" customHeight="1" x14ac:dyDescent="0.25">
      <c r="A314" s="188"/>
      <c r="B314" s="189"/>
      <c r="C314" s="190"/>
      <c r="D314" s="190"/>
    </row>
    <row r="315" spans="1:4" ht="27.75" customHeight="1" x14ac:dyDescent="0.25">
      <c r="A315" s="188"/>
      <c r="B315" s="189"/>
      <c r="C315" s="190"/>
      <c r="D315" s="190"/>
    </row>
    <row r="316" spans="1:4" ht="27.75" customHeight="1" x14ac:dyDescent="0.25">
      <c r="A316" s="188"/>
      <c r="B316" s="189"/>
      <c r="C316" s="190"/>
      <c r="D316" s="190"/>
    </row>
    <row r="317" spans="1:4" ht="27.75" customHeight="1" x14ac:dyDescent="0.25">
      <c r="A317" s="188"/>
      <c r="B317" s="189"/>
      <c r="C317" s="190"/>
      <c r="D317" s="190"/>
    </row>
    <row r="318" spans="1:4" ht="27.75" customHeight="1" x14ac:dyDescent="0.25">
      <c r="A318" s="188"/>
      <c r="B318" s="189"/>
      <c r="C318" s="190"/>
      <c r="D318" s="190"/>
    </row>
    <row r="319" spans="1:4" ht="27.75" customHeight="1" x14ac:dyDescent="0.25">
      <c r="A319" s="188"/>
      <c r="B319" s="189"/>
      <c r="C319" s="190"/>
      <c r="D319" s="190"/>
    </row>
    <row r="320" spans="1:4" ht="27.75" customHeight="1" x14ac:dyDescent="0.25">
      <c r="A320" s="188"/>
      <c r="B320" s="189"/>
      <c r="C320" s="190"/>
      <c r="D320" s="190"/>
    </row>
    <row r="321" spans="1:4" ht="27.75" customHeight="1" x14ac:dyDescent="0.25">
      <c r="A321" s="188"/>
      <c r="B321" s="189"/>
      <c r="C321" s="190"/>
      <c r="D321" s="190"/>
    </row>
    <row r="322" spans="1:4" ht="27.75" customHeight="1" x14ac:dyDescent="0.25">
      <c r="A322" s="188"/>
      <c r="B322" s="189"/>
      <c r="C322" s="190"/>
      <c r="D322" s="190"/>
    </row>
    <row r="323" spans="1:4" ht="27.75" customHeight="1" x14ac:dyDescent="0.25">
      <c r="A323" s="188"/>
      <c r="B323" s="189"/>
      <c r="C323" s="190"/>
      <c r="D323" s="190"/>
    </row>
    <row r="324" spans="1:4" ht="27.75" customHeight="1" x14ac:dyDescent="0.25">
      <c r="A324" s="188"/>
      <c r="B324" s="189"/>
      <c r="C324" s="190"/>
      <c r="D324" s="190"/>
    </row>
    <row r="325" spans="1:4" ht="27.75" customHeight="1" x14ac:dyDescent="0.25">
      <c r="A325" s="188"/>
      <c r="B325" s="189"/>
      <c r="C325" s="190"/>
      <c r="D325" s="190"/>
    </row>
    <row r="326" spans="1:4" ht="27.75" customHeight="1" x14ac:dyDescent="0.25">
      <c r="A326" s="188"/>
      <c r="B326" s="189"/>
      <c r="C326" s="190"/>
      <c r="D326" s="190"/>
    </row>
    <row r="327" spans="1:4" ht="27.75" customHeight="1" x14ac:dyDescent="0.25">
      <c r="A327" s="188"/>
      <c r="B327" s="189"/>
      <c r="C327" s="190"/>
      <c r="D327" s="190"/>
    </row>
    <row r="328" spans="1:4" ht="27.75" customHeight="1" x14ac:dyDescent="0.25">
      <c r="A328" s="188"/>
      <c r="B328" s="189"/>
      <c r="C328" s="190"/>
      <c r="D328" s="190"/>
    </row>
    <row r="329" spans="1:4" ht="27.75" customHeight="1" x14ac:dyDescent="0.25">
      <c r="A329" s="188"/>
      <c r="B329" s="189"/>
      <c r="C329" s="190"/>
      <c r="D329" s="190"/>
    </row>
    <row r="330" spans="1:4" ht="27.75" customHeight="1" x14ac:dyDescent="0.25">
      <c r="A330" s="188"/>
      <c r="B330" s="189"/>
      <c r="C330" s="190"/>
      <c r="D330" s="190"/>
    </row>
    <row r="331" spans="1:4" ht="27.75" customHeight="1" x14ac:dyDescent="0.25">
      <c r="A331" s="188"/>
      <c r="B331" s="189"/>
      <c r="C331" s="190"/>
      <c r="D331" s="190"/>
    </row>
    <row r="332" spans="1:4" ht="27.75" customHeight="1" x14ac:dyDescent="0.25">
      <c r="A332" s="188"/>
      <c r="B332" s="189"/>
      <c r="C332" s="190"/>
      <c r="D332" s="190"/>
    </row>
    <row r="333" spans="1:4" ht="27.75" customHeight="1" x14ac:dyDescent="0.25">
      <c r="A333" s="188"/>
      <c r="B333" s="189"/>
      <c r="C333" s="190"/>
      <c r="D333" s="190"/>
    </row>
    <row r="334" spans="1:4" ht="27.75" customHeight="1" x14ac:dyDescent="0.25">
      <c r="A334" s="188"/>
      <c r="B334" s="189"/>
      <c r="C334" s="190"/>
      <c r="D334" s="190"/>
    </row>
    <row r="335" spans="1:4" ht="27.75" customHeight="1" x14ac:dyDescent="0.25">
      <c r="A335" s="188"/>
      <c r="B335" s="189"/>
      <c r="C335" s="190"/>
      <c r="D335" s="190"/>
    </row>
    <row r="336" spans="1:4" ht="27.75" customHeight="1" x14ac:dyDescent="0.25">
      <c r="A336" s="188"/>
      <c r="B336" s="189"/>
      <c r="C336" s="190"/>
      <c r="D336" s="190"/>
    </row>
    <row r="337" spans="1:4" ht="27.75" customHeight="1" x14ac:dyDescent="0.25">
      <c r="A337" s="188"/>
      <c r="B337" s="189"/>
      <c r="C337" s="190"/>
      <c r="D337" s="190"/>
    </row>
    <row r="338" spans="1:4" ht="27.75" customHeight="1" x14ac:dyDescent="0.25">
      <c r="A338" s="188"/>
      <c r="B338" s="189"/>
      <c r="C338" s="190"/>
      <c r="D338" s="190"/>
    </row>
    <row r="339" spans="1:4" ht="27.75" customHeight="1" x14ac:dyDescent="0.25">
      <c r="A339" s="188"/>
      <c r="B339" s="189"/>
      <c r="C339" s="190"/>
      <c r="D339" s="190"/>
    </row>
    <row r="340" spans="1:4" ht="27.75" customHeight="1" x14ac:dyDescent="0.25">
      <c r="A340" s="188"/>
      <c r="B340" s="189"/>
      <c r="C340" s="190"/>
      <c r="D340" s="190"/>
    </row>
    <row r="341" spans="1:4" ht="27.75" customHeight="1" x14ac:dyDescent="0.25">
      <c r="A341" s="188"/>
      <c r="B341" s="189"/>
      <c r="C341" s="190"/>
      <c r="D341" s="190"/>
    </row>
    <row r="342" spans="1:4" ht="27.75" customHeight="1" x14ac:dyDescent="0.25">
      <c r="A342" s="188"/>
      <c r="B342" s="189"/>
      <c r="C342" s="190"/>
      <c r="D342" s="190"/>
    </row>
    <row r="343" spans="1:4" ht="27.75" customHeight="1" x14ac:dyDescent="0.25">
      <c r="A343" s="188"/>
      <c r="B343" s="189"/>
      <c r="C343" s="190"/>
      <c r="D343" s="190"/>
    </row>
    <row r="344" spans="1:4" ht="27.75" customHeight="1" x14ac:dyDescent="0.25">
      <c r="A344" s="188"/>
      <c r="B344" s="189"/>
      <c r="C344" s="190"/>
      <c r="D344" s="190"/>
    </row>
    <row r="345" spans="1:4" ht="27.75" customHeight="1" x14ac:dyDescent="0.25">
      <c r="A345" s="188"/>
      <c r="B345" s="189"/>
      <c r="C345" s="190"/>
      <c r="D345" s="190"/>
    </row>
    <row r="346" spans="1:4" ht="27.75" customHeight="1" x14ac:dyDescent="0.25">
      <c r="A346" s="188"/>
      <c r="B346" s="189"/>
      <c r="C346" s="190"/>
      <c r="D346" s="190"/>
    </row>
    <row r="347" spans="1:4" ht="27.75" customHeight="1" x14ac:dyDescent="0.25">
      <c r="A347" s="188"/>
      <c r="B347" s="189"/>
      <c r="C347" s="190"/>
      <c r="D347" s="190"/>
    </row>
    <row r="348" spans="1:4" ht="27.75" customHeight="1" x14ac:dyDescent="0.25">
      <c r="A348" s="188"/>
      <c r="B348" s="189"/>
      <c r="C348" s="190"/>
      <c r="D348" s="190"/>
    </row>
    <row r="349" spans="1:4" ht="27.75" customHeight="1" x14ac:dyDescent="0.25">
      <c r="A349" s="188"/>
      <c r="B349" s="189"/>
      <c r="C349" s="190"/>
      <c r="D349" s="190"/>
    </row>
    <row r="350" spans="1:4" ht="27.75" customHeight="1" x14ac:dyDescent="0.25">
      <c r="A350" s="188"/>
      <c r="B350" s="189"/>
      <c r="C350" s="190"/>
      <c r="D350" s="190"/>
    </row>
    <row r="351" spans="1:4" ht="27.75" customHeight="1" x14ac:dyDescent="0.25">
      <c r="A351" s="188"/>
      <c r="B351" s="189"/>
      <c r="C351" s="190"/>
      <c r="D351" s="190"/>
    </row>
    <row r="352" spans="1:4" ht="27.75" customHeight="1" x14ac:dyDescent="0.25">
      <c r="A352" s="188"/>
      <c r="B352" s="189"/>
      <c r="C352" s="190"/>
      <c r="D352" s="190"/>
    </row>
    <row r="353" spans="1:4" ht="27.75" customHeight="1" x14ac:dyDescent="0.25">
      <c r="A353" s="188"/>
      <c r="B353" s="189"/>
      <c r="C353" s="190"/>
      <c r="D353" s="190"/>
    </row>
    <row r="354" spans="1:4" ht="27.75" customHeight="1" x14ac:dyDescent="0.25">
      <c r="A354" s="188"/>
      <c r="B354" s="189"/>
      <c r="C354" s="190"/>
      <c r="D354" s="190"/>
    </row>
    <row r="355" spans="1:4" ht="27.75" customHeight="1" x14ac:dyDescent="0.25">
      <c r="A355" s="188"/>
      <c r="B355" s="189"/>
      <c r="C355" s="190"/>
      <c r="D355" s="190"/>
    </row>
    <row r="356" spans="1:4" ht="27.75" customHeight="1" x14ac:dyDescent="0.25">
      <c r="A356" s="188"/>
      <c r="B356" s="189"/>
      <c r="C356" s="190"/>
      <c r="D356" s="190"/>
    </row>
    <row r="357" spans="1:4" ht="27.75" customHeight="1" x14ac:dyDescent="0.25">
      <c r="A357" s="188"/>
      <c r="B357" s="189"/>
      <c r="C357" s="190"/>
      <c r="D357" s="190"/>
    </row>
    <row r="358" spans="1:4" ht="27.75" customHeight="1" x14ac:dyDescent="0.25">
      <c r="A358" s="188"/>
      <c r="B358" s="189"/>
      <c r="C358" s="190"/>
      <c r="D358" s="190"/>
    </row>
    <row r="359" spans="1:4" ht="27.75" customHeight="1" x14ac:dyDescent="0.25">
      <c r="A359" s="188"/>
      <c r="B359" s="189"/>
      <c r="C359" s="190"/>
      <c r="D359" s="190"/>
    </row>
    <row r="360" spans="1:4" ht="27.75" customHeight="1" x14ac:dyDescent="0.25">
      <c r="A360" s="188"/>
      <c r="B360" s="189"/>
      <c r="C360" s="190"/>
      <c r="D360" s="190"/>
    </row>
    <row r="361" spans="1:4" ht="27.75" customHeight="1" x14ac:dyDescent="0.25">
      <c r="A361" s="188"/>
      <c r="B361" s="189"/>
      <c r="C361" s="190"/>
      <c r="D361" s="190"/>
    </row>
    <row r="362" spans="1:4" ht="27.75" customHeight="1" x14ac:dyDescent="0.25">
      <c r="A362" s="188"/>
      <c r="B362" s="189"/>
      <c r="C362" s="190"/>
      <c r="D362" s="190"/>
    </row>
    <row r="363" spans="1:4" ht="27.75" customHeight="1" x14ac:dyDescent="0.25">
      <c r="A363" s="188"/>
      <c r="B363" s="189"/>
      <c r="C363" s="190"/>
      <c r="D363" s="190"/>
    </row>
    <row r="364" spans="1:4" ht="27.75" customHeight="1" x14ac:dyDescent="0.25">
      <c r="A364" s="188"/>
      <c r="B364" s="189"/>
      <c r="C364" s="190"/>
      <c r="D364" s="190"/>
    </row>
    <row r="365" spans="1:4" ht="27.75" customHeight="1" x14ac:dyDescent="0.25">
      <c r="A365" s="188"/>
      <c r="B365" s="189"/>
      <c r="C365" s="190"/>
      <c r="D365" s="190"/>
    </row>
    <row r="366" spans="1:4" ht="27.75" customHeight="1" x14ac:dyDescent="0.25">
      <c r="A366" s="188"/>
      <c r="B366" s="189"/>
      <c r="C366" s="190"/>
      <c r="D366" s="190"/>
    </row>
    <row r="367" spans="1:4" ht="27.75" customHeight="1" x14ac:dyDescent="0.25">
      <c r="A367" s="188"/>
      <c r="B367" s="189"/>
      <c r="C367" s="190"/>
      <c r="D367" s="190"/>
    </row>
    <row r="368" spans="1:4" ht="27.75" customHeight="1" x14ac:dyDescent="0.25">
      <c r="A368" s="188"/>
      <c r="B368" s="189"/>
      <c r="C368" s="190"/>
      <c r="D368" s="190"/>
    </row>
    <row r="369" spans="1:4" ht="27.75" customHeight="1" x14ac:dyDescent="0.25">
      <c r="A369" s="188"/>
      <c r="B369" s="189"/>
      <c r="C369" s="190"/>
      <c r="D369" s="190"/>
    </row>
    <row r="370" spans="1:4" ht="27.75" customHeight="1" x14ac:dyDescent="0.25">
      <c r="A370" s="188"/>
      <c r="B370" s="189"/>
      <c r="C370" s="190"/>
      <c r="D370" s="190"/>
    </row>
    <row r="371" spans="1:4" ht="27.75" customHeight="1" x14ac:dyDescent="0.25">
      <c r="A371" s="188"/>
      <c r="B371" s="189"/>
      <c r="C371" s="190"/>
      <c r="D371" s="190"/>
    </row>
    <row r="372" spans="1:4" ht="27.75" customHeight="1" x14ac:dyDescent="0.25">
      <c r="A372" s="188"/>
      <c r="B372" s="189"/>
      <c r="C372" s="190"/>
      <c r="D372" s="190"/>
    </row>
    <row r="373" spans="1:4" ht="27.75" customHeight="1" x14ac:dyDescent="0.25">
      <c r="A373" s="188"/>
      <c r="B373" s="189"/>
      <c r="C373" s="190"/>
      <c r="D373" s="190"/>
    </row>
    <row r="374" spans="1:4" ht="27.75" customHeight="1" x14ac:dyDescent="0.25">
      <c r="A374" s="188"/>
      <c r="B374" s="189"/>
      <c r="C374" s="190"/>
      <c r="D374" s="190"/>
    </row>
    <row r="375" spans="1:4" ht="27.75" customHeight="1" x14ac:dyDescent="0.25">
      <c r="A375" s="188"/>
      <c r="B375" s="189"/>
      <c r="C375" s="190"/>
      <c r="D375" s="190"/>
    </row>
    <row r="376" spans="1:4" ht="27.75" customHeight="1" x14ac:dyDescent="0.25">
      <c r="A376" s="188"/>
      <c r="B376" s="189"/>
      <c r="C376" s="190"/>
      <c r="D376" s="190"/>
    </row>
    <row r="377" spans="1:4" ht="27.75" customHeight="1" x14ac:dyDescent="0.25">
      <c r="A377" s="188"/>
      <c r="B377" s="189"/>
      <c r="C377" s="190"/>
      <c r="D377" s="190"/>
    </row>
    <row r="378" spans="1:4" ht="27.75" customHeight="1" x14ac:dyDescent="0.25">
      <c r="A378" s="188"/>
      <c r="B378" s="189"/>
      <c r="C378" s="190"/>
      <c r="D378" s="190"/>
    </row>
    <row r="379" spans="1:4" ht="27.75" customHeight="1" x14ac:dyDescent="0.25">
      <c r="A379" s="188"/>
      <c r="B379" s="189"/>
      <c r="C379" s="190"/>
      <c r="D379" s="190"/>
    </row>
    <row r="380" spans="1:4" ht="27.75" customHeight="1" x14ac:dyDescent="0.25">
      <c r="A380" s="188"/>
      <c r="B380" s="189"/>
      <c r="C380" s="190"/>
      <c r="D380" s="190"/>
    </row>
    <row r="381" spans="1:4" ht="27.75" customHeight="1" x14ac:dyDescent="0.25">
      <c r="A381" s="188"/>
      <c r="B381" s="189"/>
      <c r="C381" s="190"/>
      <c r="D381" s="190"/>
    </row>
    <row r="382" spans="1:4" ht="27.75" customHeight="1" x14ac:dyDescent="0.25">
      <c r="A382" s="188"/>
      <c r="B382" s="189"/>
      <c r="C382" s="190"/>
      <c r="D382" s="190"/>
    </row>
    <row r="383" spans="1:4" ht="27.75" customHeight="1" x14ac:dyDescent="0.25">
      <c r="A383" s="188"/>
      <c r="B383" s="189"/>
      <c r="C383" s="190"/>
      <c r="D383" s="190"/>
    </row>
    <row r="384" spans="1:4" ht="27.75" customHeight="1" x14ac:dyDescent="0.25">
      <c r="A384" s="188"/>
      <c r="B384" s="189"/>
      <c r="C384" s="190"/>
      <c r="D384" s="190"/>
    </row>
    <row r="385" spans="1:4" ht="27.75" customHeight="1" x14ac:dyDescent="0.25">
      <c r="A385" s="188"/>
      <c r="B385" s="189"/>
      <c r="C385" s="190"/>
      <c r="D385" s="190"/>
    </row>
    <row r="386" spans="1:4" ht="27.75" customHeight="1" x14ac:dyDescent="0.25">
      <c r="A386" s="188"/>
      <c r="B386" s="189"/>
      <c r="C386" s="190"/>
      <c r="D386" s="190"/>
    </row>
    <row r="387" spans="1:4" ht="27.75" customHeight="1" x14ac:dyDescent="0.25">
      <c r="A387" s="188"/>
      <c r="B387" s="189"/>
      <c r="C387" s="190"/>
      <c r="D387" s="190"/>
    </row>
    <row r="388" spans="1:4" ht="27.75" customHeight="1" x14ac:dyDescent="0.25">
      <c r="A388" s="188"/>
      <c r="B388" s="189"/>
      <c r="C388" s="190"/>
      <c r="D388" s="190"/>
    </row>
    <row r="389" spans="1:4" ht="27.75" customHeight="1" x14ac:dyDescent="0.25">
      <c r="A389" s="188"/>
      <c r="B389" s="189"/>
      <c r="C389" s="190"/>
      <c r="D389" s="190"/>
    </row>
    <row r="390" spans="1:4" ht="27.75" customHeight="1" x14ac:dyDescent="0.25">
      <c r="A390" s="188"/>
      <c r="B390" s="189"/>
      <c r="C390" s="190"/>
      <c r="D390" s="190"/>
    </row>
    <row r="391" spans="1:4" ht="27.75" customHeight="1" x14ac:dyDescent="0.25">
      <c r="A391" s="188"/>
      <c r="B391" s="189"/>
      <c r="C391" s="190"/>
      <c r="D391" s="190"/>
    </row>
    <row r="392" spans="1:4" ht="27.75" customHeight="1" x14ac:dyDescent="0.25">
      <c r="A392" s="188"/>
      <c r="B392" s="189"/>
      <c r="C392" s="190"/>
      <c r="D392" s="190"/>
    </row>
    <row r="393" spans="1:4" ht="27.75" customHeight="1" x14ac:dyDescent="0.25">
      <c r="A393" s="188"/>
      <c r="B393" s="189"/>
      <c r="C393" s="190"/>
      <c r="D393" s="190"/>
    </row>
    <row r="394" spans="1:4" ht="27.75" customHeight="1" x14ac:dyDescent="0.25">
      <c r="A394" s="188"/>
      <c r="B394" s="189"/>
      <c r="C394" s="190"/>
      <c r="D394" s="190"/>
    </row>
    <row r="395" spans="1:4" ht="27.75" customHeight="1" x14ac:dyDescent="0.25">
      <c r="A395" s="188"/>
      <c r="B395" s="189"/>
      <c r="C395" s="190"/>
      <c r="D395" s="190"/>
    </row>
    <row r="396" spans="1:4" ht="27.75" customHeight="1" x14ac:dyDescent="0.25">
      <c r="A396" s="188"/>
      <c r="B396" s="189"/>
      <c r="C396" s="190"/>
      <c r="D396" s="190"/>
    </row>
    <row r="397" spans="1:4" ht="27.75" customHeight="1" x14ac:dyDescent="0.25">
      <c r="A397" s="188"/>
      <c r="B397" s="189"/>
      <c r="C397" s="190"/>
      <c r="D397" s="190"/>
    </row>
    <row r="398" spans="1:4" ht="27.75" customHeight="1" x14ac:dyDescent="0.25">
      <c r="A398" s="188"/>
      <c r="B398" s="189"/>
      <c r="C398" s="190"/>
      <c r="D398" s="190"/>
    </row>
    <row r="399" spans="1:4" ht="27.75" customHeight="1" x14ac:dyDescent="0.25">
      <c r="A399" s="188"/>
      <c r="B399" s="189"/>
      <c r="C399" s="190"/>
      <c r="D399" s="190"/>
    </row>
    <row r="400" spans="1:4" ht="27.75" customHeight="1" x14ac:dyDescent="0.25">
      <c r="A400" s="188"/>
      <c r="B400" s="189"/>
      <c r="C400" s="190"/>
      <c r="D400" s="190"/>
    </row>
    <row r="401" spans="1:4" ht="27.75" customHeight="1" x14ac:dyDescent="0.25">
      <c r="A401" s="188"/>
      <c r="B401" s="189"/>
      <c r="C401" s="190"/>
      <c r="D401" s="190"/>
    </row>
    <row r="402" spans="1:4" ht="27.75" customHeight="1" x14ac:dyDescent="0.25">
      <c r="A402" s="188"/>
      <c r="B402" s="189"/>
      <c r="C402" s="190"/>
      <c r="D402" s="190"/>
    </row>
    <row r="403" spans="1:4" ht="27.75" customHeight="1" x14ac:dyDescent="0.25">
      <c r="A403" s="188"/>
      <c r="B403" s="189"/>
      <c r="C403" s="190"/>
      <c r="D403" s="190"/>
    </row>
    <row r="404" spans="1:4" ht="27.75" customHeight="1" x14ac:dyDescent="0.25">
      <c r="A404" s="188"/>
      <c r="B404" s="189"/>
      <c r="C404" s="190"/>
      <c r="D404" s="190"/>
    </row>
    <row r="405" spans="1:4" ht="27.75" customHeight="1" x14ac:dyDescent="0.25">
      <c r="A405" s="188"/>
      <c r="B405" s="189"/>
      <c r="C405" s="190"/>
      <c r="D405" s="190"/>
    </row>
    <row r="406" spans="1:4" ht="27.75" customHeight="1" x14ac:dyDescent="0.25">
      <c r="A406" s="188"/>
      <c r="B406" s="189"/>
      <c r="C406" s="190"/>
      <c r="D406" s="190"/>
    </row>
    <row r="407" spans="1:4" ht="27.75" customHeight="1" x14ac:dyDescent="0.25">
      <c r="A407" s="188"/>
      <c r="B407" s="189"/>
      <c r="C407" s="190"/>
      <c r="D407" s="190"/>
    </row>
    <row r="408" spans="1:4" ht="27.75" customHeight="1" x14ac:dyDescent="0.25">
      <c r="A408" s="188"/>
      <c r="B408" s="189"/>
      <c r="C408" s="190"/>
      <c r="D408" s="190"/>
    </row>
    <row r="409" spans="1:4" ht="27.75" customHeight="1" x14ac:dyDescent="0.25">
      <c r="A409" s="188"/>
      <c r="B409" s="189"/>
      <c r="C409" s="190"/>
      <c r="D409" s="190"/>
    </row>
    <row r="410" spans="1:4" ht="27.75" customHeight="1" x14ac:dyDescent="0.25">
      <c r="A410" s="188"/>
      <c r="B410" s="189"/>
      <c r="C410" s="190"/>
      <c r="D410" s="190"/>
    </row>
    <row r="411" spans="1:4" ht="27.75" customHeight="1" x14ac:dyDescent="0.25">
      <c r="A411" s="188"/>
      <c r="B411" s="189"/>
      <c r="C411" s="190"/>
      <c r="D411" s="190"/>
    </row>
    <row r="412" spans="1:4" ht="27.75" customHeight="1" x14ac:dyDescent="0.25">
      <c r="A412" s="188"/>
      <c r="B412" s="189"/>
      <c r="C412" s="190"/>
      <c r="D412" s="190"/>
    </row>
    <row r="413" spans="1:4" ht="27.75" customHeight="1" x14ac:dyDescent="0.25">
      <c r="A413" s="188"/>
      <c r="B413" s="189"/>
      <c r="C413" s="190"/>
      <c r="D413" s="190"/>
    </row>
    <row r="414" spans="1:4" ht="27.75" customHeight="1" x14ac:dyDescent="0.25">
      <c r="A414" s="188"/>
      <c r="B414" s="189"/>
      <c r="C414" s="190"/>
      <c r="D414" s="190"/>
    </row>
    <row r="415" spans="1:4" ht="27.75" customHeight="1" x14ac:dyDescent="0.25">
      <c r="A415" s="188"/>
      <c r="B415" s="189"/>
      <c r="C415" s="190"/>
      <c r="D415" s="190"/>
    </row>
    <row r="416" spans="1:4" ht="27.75" customHeight="1" x14ac:dyDescent="0.25">
      <c r="A416" s="188"/>
      <c r="B416" s="189"/>
      <c r="C416" s="190"/>
      <c r="D416" s="190"/>
    </row>
    <row r="417" spans="1:4" ht="27.75" customHeight="1" x14ac:dyDescent="0.25">
      <c r="A417" s="188"/>
      <c r="B417" s="189"/>
      <c r="C417" s="190"/>
      <c r="D417" s="190"/>
    </row>
    <row r="418" spans="1:4" ht="27.75" customHeight="1" x14ac:dyDescent="0.25">
      <c r="A418" s="188"/>
      <c r="B418" s="189"/>
      <c r="C418" s="190"/>
      <c r="D418" s="190"/>
    </row>
    <row r="419" spans="1:4" ht="27.75" customHeight="1" x14ac:dyDescent="0.25">
      <c r="A419" s="188"/>
      <c r="B419" s="189"/>
      <c r="C419" s="190"/>
      <c r="D419" s="190"/>
    </row>
    <row r="420" spans="1:4" ht="27.75" customHeight="1" x14ac:dyDescent="0.25">
      <c r="A420" s="188"/>
      <c r="B420" s="189"/>
      <c r="C420" s="190"/>
      <c r="D420" s="190"/>
    </row>
    <row r="421" spans="1:4" ht="27.75" customHeight="1" x14ac:dyDescent="0.25">
      <c r="A421" s="188"/>
      <c r="B421" s="189"/>
      <c r="C421" s="190"/>
      <c r="D421" s="190"/>
    </row>
    <row r="422" spans="1:4" ht="27.75" customHeight="1" x14ac:dyDescent="0.25">
      <c r="A422" s="188"/>
      <c r="B422" s="189"/>
      <c r="C422" s="190"/>
      <c r="D422" s="190"/>
    </row>
    <row r="423" spans="1:4" ht="27.75" customHeight="1" x14ac:dyDescent="0.25">
      <c r="A423" s="188"/>
      <c r="B423" s="189"/>
      <c r="C423" s="190"/>
      <c r="D423" s="190"/>
    </row>
    <row r="424" spans="1:4" ht="27.75" customHeight="1" x14ac:dyDescent="0.25">
      <c r="A424" s="188"/>
      <c r="B424" s="189"/>
      <c r="C424" s="190"/>
      <c r="D424" s="190"/>
    </row>
    <row r="425" spans="1:4" ht="27.75" customHeight="1" x14ac:dyDescent="0.25">
      <c r="A425" s="188"/>
      <c r="B425" s="189"/>
      <c r="C425" s="190"/>
      <c r="D425" s="190"/>
    </row>
    <row r="426" spans="1:4" ht="27.75" customHeight="1" x14ac:dyDescent="0.25">
      <c r="A426" s="188"/>
      <c r="B426" s="189"/>
      <c r="C426" s="190"/>
      <c r="D426" s="190"/>
    </row>
    <row r="427" spans="1:4" ht="27.75" customHeight="1" x14ac:dyDescent="0.25">
      <c r="A427" s="188"/>
      <c r="B427" s="189"/>
      <c r="C427" s="190"/>
      <c r="D427" s="190"/>
    </row>
    <row r="428" spans="1:4" ht="27.75" customHeight="1" x14ac:dyDescent="0.25">
      <c r="A428" s="188"/>
      <c r="B428" s="189"/>
      <c r="C428" s="190"/>
      <c r="D428" s="190"/>
    </row>
    <row r="429" spans="1:4" ht="27.75" customHeight="1" x14ac:dyDescent="0.25">
      <c r="A429" s="188"/>
      <c r="B429" s="189"/>
      <c r="C429" s="190"/>
      <c r="D429" s="190"/>
    </row>
    <row r="430" spans="1:4" ht="27.75" customHeight="1" x14ac:dyDescent="0.25">
      <c r="A430" s="188"/>
      <c r="B430" s="189"/>
      <c r="C430" s="190"/>
      <c r="D430" s="190"/>
    </row>
    <row r="431" spans="1:4" ht="27.75" customHeight="1" x14ac:dyDescent="0.25">
      <c r="A431" s="188"/>
      <c r="B431" s="189"/>
      <c r="C431" s="190"/>
      <c r="D431" s="190"/>
    </row>
    <row r="432" spans="1:4" ht="27.75" customHeight="1" x14ac:dyDescent="0.25">
      <c r="A432" s="188"/>
      <c r="B432" s="189"/>
      <c r="C432" s="190"/>
      <c r="D432" s="190"/>
    </row>
    <row r="433" spans="1:4" ht="27.75" customHeight="1" x14ac:dyDescent="0.25">
      <c r="A433" s="188"/>
      <c r="B433" s="189"/>
      <c r="C433" s="190"/>
      <c r="D433" s="190"/>
    </row>
    <row r="434" spans="1:4" ht="27.75" customHeight="1" x14ac:dyDescent="0.25">
      <c r="A434" s="188"/>
      <c r="B434" s="189"/>
      <c r="C434" s="190"/>
      <c r="D434" s="190"/>
    </row>
    <row r="435" spans="1:4" ht="27.75" customHeight="1" x14ac:dyDescent="0.25">
      <c r="A435" s="188"/>
      <c r="B435" s="189"/>
      <c r="C435" s="190"/>
      <c r="D435" s="190"/>
    </row>
    <row r="436" spans="1:4" ht="27.75" customHeight="1" x14ac:dyDescent="0.25">
      <c r="A436" s="188"/>
      <c r="B436" s="189"/>
      <c r="C436" s="190"/>
      <c r="D436" s="190"/>
    </row>
    <row r="437" spans="1:4" ht="27.75" customHeight="1" x14ac:dyDescent="0.25">
      <c r="A437" s="188"/>
      <c r="B437" s="189"/>
      <c r="C437" s="190"/>
      <c r="D437" s="190"/>
    </row>
    <row r="438" spans="1:4" ht="27.75" customHeight="1" x14ac:dyDescent="0.25">
      <c r="A438" s="188"/>
      <c r="B438" s="189"/>
      <c r="C438" s="190"/>
      <c r="D438" s="190"/>
    </row>
    <row r="439" spans="1:4" ht="27.75" customHeight="1" x14ac:dyDescent="0.25">
      <c r="A439" s="188"/>
      <c r="B439" s="189"/>
      <c r="C439" s="190"/>
      <c r="D439" s="190"/>
    </row>
    <row r="440" spans="1:4" ht="27.75" customHeight="1" x14ac:dyDescent="0.25">
      <c r="A440" s="188"/>
      <c r="B440" s="189"/>
      <c r="C440" s="190"/>
      <c r="D440" s="190"/>
    </row>
    <row r="441" spans="1:4" ht="27.75" customHeight="1" x14ac:dyDescent="0.25">
      <c r="A441" s="188"/>
      <c r="B441" s="189"/>
      <c r="C441" s="190"/>
      <c r="D441" s="190"/>
    </row>
    <row r="442" spans="1:4" ht="27.75" customHeight="1" x14ac:dyDescent="0.25">
      <c r="A442" s="188"/>
      <c r="B442" s="189"/>
      <c r="C442" s="190"/>
      <c r="D442" s="190"/>
    </row>
    <row r="443" spans="1:4" ht="27.75" customHeight="1" x14ac:dyDescent="0.25">
      <c r="A443" s="188"/>
      <c r="B443" s="189"/>
      <c r="C443" s="190"/>
      <c r="D443" s="190"/>
    </row>
    <row r="444" spans="1:4" ht="27.75" customHeight="1" x14ac:dyDescent="0.25">
      <c r="A444" s="188"/>
      <c r="B444" s="189"/>
      <c r="C444" s="190"/>
      <c r="D444" s="190"/>
    </row>
    <row r="445" spans="1:4" ht="27.75" customHeight="1" x14ac:dyDescent="0.25">
      <c r="A445" s="188"/>
      <c r="B445" s="189"/>
      <c r="C445" s="190"/>
      <c r="D445" s="190"/>
    </row>
    <row r="446" spans="1:4" ht="27.75" customHeight="1" x14ac:dyDescent="0.25">
      <c r="A446" s="188"/>
      <c r="B446" s="189"/>
      <c r="C446" s="190"/>
      <c r="D446" s="190"/>
    </row>
    <row r="447" spans="1:4" ht="27.75" customHeight="1" x14ac:dyDescent="0.25">
      <c r="A447" s="188"/>
      <c r="B447" s="189"/>
      <c r="C447" s="190"/>
      <c r="D447" s="190"/>
    </row>
    <row r="448" spans="1:4" ht="27.75" customHeight="1" x14ac:dyDescent="0.25">
      <c r="A448" s="188"/>
      <c r="B448" s="189"/>
      <c r="C448" s="190"/>
      <c r="D448" s="190"/>
    </row>
    <row r="449" spans="1:4" ht="27.75" customHeight="1" x14ac:dyDescent="0.25">
      <c r="A449" s="188"/>
      <c r="B449" s="189"/>
      <c r="C449" s="190"/>
      <c r="D449" s="190"/>
    </row>
    <row r="450" spans="1:4" ht="27.75" customHeight="1" x14ac:dyDescent="0.25">
      <c r="A450" s="188"/>
      <c r="B450" s="189"/>
      <c r="C450" s="190"/>
      <c r="D450" s="190"/>
    </row>
    <row r="451" spans="1:4" ht="27.75" customHeight="1" x14ac:dyDescent="0.25">
      <c r="A451" s="188"/>
      <c r="B451" s="189"/>
      <c r="C451" s="190"/>
      <c r="D451" s="190"/>
    </row>
    <row r="452" spans="1:4" ht="27.75" customHeight="1" x14ac:dyDescent="0.25">
      <c r="A452" s="188"/>
      <c r="B452" s="189"/>
      <c r="C452" s="190"/>
      <c r="D452" s="190"/>
    </row>
    <row r="453" spans="1:4" ht="27.75" customHeight="1" x14ac:dyDescent="0.25">
      <c r="A453" s="188"/>
      <c r="B453" s="189"/>
      <c r="C453" s="190"/>
      <c r="D453" s="190"/>
    </row>
    <row r="454" spans="1:4" ht="27.75" customHeight="1" x14ac:dyDescent="0.25">
      <c r="A454" s="188"/>
      <c r="B454" s="189"/>
      <c r="C454" s="190"/>
      <c r="D454" s="190"/>
    </row>
    <row r="455" spans="1:4" ht="27.75" customHeight="1" x14ac:dyDescent="0.25">
      <c r="A455" s="188"/>
      <c r="B455" s="189"/>
      <c r="C455" s="190"/>
      <c r="D455" s="190"/>
    </row>
    <row r="456" spans="1:4" ht="27.75" customHeight="1" x14ac:dyDescent="0.25">
      <c r="A456" s="188"/>
      <c r="B456" s="189"/>
      <c r="C456" s="190"/>
      <c r="D456" s="190"/>
    </row>
    <row r="457" spans="1:4" ht="27.75" customHeight="1" x14ac:dyDescent="0.25">
      <c r="A457" s="188"/>
      <c r="B457" s="189"/>
      <c r="C457" s="190"/>
      <c r="D457" s="190"/>
    </row>
    <row r="458" spans="1:4" ht="27.75" customHeight="1" x14ac:dyDescent="0.25">
      <c r="A458" s="188"/>
      <c r="B458" s="189"/>
      <c r="C458" s="190"/>
      <c r="D458" s="190"/>
    </row>
    <row r="459" spans="1:4" ht="27.75" customHeight="1" x14ac:dyDescent="0.25">
      <c r="A459" s="188"/>
      <c r="B459" s="189"/>
      <c r="C459" s="190"/>
      <c r="D459" s="190"/>
    </row>
    <row r="460" spans="1:4" ht="27.75" customHeight="1" x14ac:dyDescent="0.25">
      <c r="A460" s="188"/>
      <c r="B460" s="189"/>
      <c r="C460" s="190"/>
      <c r="D460" s="190"/>
    </row>
    <row r="461" spans="1:4" ht="27.75" customHeight="1" x14ac:dyDescent="0.25">
      <c r="A461" s="188"/>
      <c r="B461" s="189"/>
      <c r="C461" s="190"/>
      <c r="D461" s="190"/>
    </row>
    <row r="462" spans="1:4" ht="27.75" customHeight="1" x14ac:dyDescent="0.25">
      <c r="A462" s="188"/>
      <c r="B462" s="189"/>
      <c r="C462" s="190"/>
      <c r="D462" s="190"/>
    </row>
    <row r="463" spans="1:4" ht="27.75" customHeight="1" x14ac:dyDescent="0.25">
      <c r="A463" s="188"/>
      <c r="B463" s="189"/>
      <c r="C463" s="190"/>
      <c r="D463" s="190"/>
    </row>
    <row r="464" spans="1:4" ht="27.75" customHeight="1" x14ac:dyDescent="0.25">
      <c r="A464" s="188"/>
      <c r="B464" s="189"/>
      <c r="C464" s="190"/>
      <c r="D464" s="190"/>
    </row>
    <row r="465" spans="1:4" ht="27.75" customHeight="1" x14ac:dyDescent="0.25">
      <c r="A465" s="188"/>
      <c r="B465" s="189"/>
      <c r="C465" s="190"/>
      <c r="D465" s="190"/>
    </row>
    <row r="466" spans="1:4" ht="27.75" customHeight="1" x14ac:dyDescent="0.25">
      <c r="A466" s="188"/>
      <c r="B466" s="189"/>
      <c r="C466" s="190"/>
      <c r="D466" s="190"/>
    </row>
    <row r="467" spans="1:4" ht="27.75" customHeight="1" x14ac:dyDescent="0.25">
      <c r="A467" s="188"/>
      <c r="B467" s="189"/>
      <c r="C467" s="190"/>
      <c r="D467" s="190"/>
    </row>
    <row r="468" spans="1:4" ht="27.75" customHeight="1" x14ac:dyDescent="0.25">
      <c r="A468" s="188"/>
      <c r="B468" s="189"/>
      <c r="C468" s="190"/>
      <c r="D468" s="190"/>
    </row>
    <row r="469" spans="1:4" ht="27.75" customHeight="1" x14ac:dyDescent="0.25">
      <c r="A469" s="188"/>
      <c r="B469" s="189"/>
      <c r="C469" s="190"/>
      <c r="D469" s="190"/>
    </row>
    <row r="470" spans="1:4" ht="27.75" customHeight="1" x14ac:dyDescent="0.25">
      <c r="A470" s="188"/>
      <c r="B470" s="189"/>
      <c r="C470" s="190"/>
      <c r="D470" s="190"/>
    </row>
    <row r="471" spans="1:4" ht="27.75" customHeight="1" x14ac:dyDescent="0.25">
      <c r="A471" s="188"/>
      <c r="B471" s="189"/>
      <c r="C471" s="190"/>
      <c r="D471" s="190"/>
    </row>
    <row r="472" spans="1:4" ht="27.75" customHeight="1" x14ac:dyDescent="0.25">
      <c r="A472" s="188"/>
      <c r="B472" s="189"/>
      <c r="C472" s="190"/>
      <c r="D472" s="190"/>
    </row>
    <row r="473" spans="1:4" ht="27.75" customHeight="1" x14ac:dyDescent="0.25">
      <c r="A473" s="188"/>
      <c r="B473" s="189"/>
      <c r="C473" s="190"/>
      <c r="D473" s="190"/>
    </row>
    <row r="474" spans="1:4" ht="27.75" customHeight="1" x14ac:dyDescent="0.25">
      <c r="A474" s="188"/>
      <c r="B474" s="189"/>
      <c r="C474" s="190"/>
      <c r="D474" s="190"/>
    </row>
    <row r="475" spans="1:4" ht="27.75" customHeight="1" x14ac:dyDescent="0.25">
      <c r="A475" s="188"/>
      <c r="B475" s="189"/>
      <c r="C475" s="190"/>
      <c r="D475" s="190"/>
    </row>
    <row r="476" spans="1:4" ht="27.75" customHeight="1" x14ac:dyDescent="0.25">
      <c r="A476" s="188"/>
      <c r="B476" s="189"/>
      <c r="C476" s="190"/>
      <c r="D476" s="190"/>
    </row>
    <row r="477" spans="1:4" ht="27.75" customHeight="1" x14ac:dyDescent="0.25">
      <c r="A477" s="188"/>
      <c r="B477" s="189"/>
      <c r="C477" s="190"/>
      <c r="D477" s="190"/>
    </row>
    <row r="478" spans="1:4" ht="27.75" customHeight="1" x14ac:dyDescent="0.25">
      <c r="A478" s="188"/>
      <c r="B478" s="189"/>
      <c r="C478" s="190"/>
      <c r="D478" s="190"/>
    </row>
    <row r="479" spans="1:4" ht="27.75" customHeight="1" x14ac:dyDescent="0.25">
      <c r="A479" s="188"/>
      <c r="B479" s="189"/>
      <c r="C479" s="190"/>
      <c r="D479" s="190"/>
    </row>
    <row r="480" spans="1:4" ht="27.75" customHeight="1" x14ac:dyDescent="0.25">
      <c r="A480" s="188"/>
      <c r="B480" s="189"/>
      <c r="C480" s="190"/>
      <c r="D480" s="190"/>
    </row>
    <row r="481" spans="1:4" ht="27.75" customHeight="1" x14ac:dyDescent="0.25">
      <c r="A481" s="188"/>
      <c r="B481" s="189"/>
      <c r="C481" s="190"/>
      <c r="D481" s="190"/>
    </row>
    <row r="482" spans="1:4" ht="27.75" customHeight="1" x14ac:dyDescent="0.25">
      <c r="A482" s="188"/>
      <c r="B482" s="189"/>
      <c r="C482" s="190"/>
      <c r="D482" s="190"/>
    </row>
    <row r="483" spans="1:4" ht="27.75" customHeight="1" x14ac:dyDescent="0.25">
      <c r="A483" s="188"/>
      <c r="B483" s="189"/>
      <c r="C483" s="190"/>
      <c r="D483" s="190"/>
    </row>
    <row r="484" spans="1:4" ht="27.75" customHeight="1" x14ac:dyDescent="0.25">
      <c r="A484" s="188"/>
      <c r="B484" s="189"/>
      <c r="C484" s="190"/>
      <c r="D484" s="190"/>
    </row>
    <row r="485" spans="1:4" ht="27.75" customHeight="1" x14ac:dyDescent="0.25">
      <c r="A485" s="188"/>
      <c r="B485" s="189"/>
      <c r="C485" s="190"/>
      <c r="D485" s="190"/>
    </row>
    <row r="486" spans="1:4" ht="27.75" customHeight="1" x14ac:dyDescent="0.25">
      <c r="A486" s="188"/>
      <c r="B486" s="189"/>
      <c r="C486" s="190"/>
      <c r="D486" s="190"/>
    </row>
    <row r="487" spans="1:4" ht="27.75" customHeight="1" x14ac:dyDescent="0.25">
      <c r="A487" s="188"/>
      <c r="B487" s="189"/>
      <c r="C487" s="190"/>
      <c r="D487" s="190"/>
    </row>
    <row r="488" spans="1:4" ht="27.75" customHeight="1" x14ac:dyDescent="0.25">
      <c r="A488" s="188"/>
      <c r="B488" s="189"/>
      <c r="C488" s="190"/>
      <c r="D488" s="190"/>
    </row>
    <row r="489" spans="1:4" ht="27.75" customHeight="1" x14ac:dyDescent="0.25">
      <c r="A489" s="188"/>
      <c r="B489" s="189"/>
      <c r="C489" s="190"/>
      <c r="D489" s="190"/>
    </row>
    <row r="490" spans="1:4" ht="27.75" customHeight="1" x14ac:dyDescent="0.25">
      <c r="A490" s="188"/>
      <c r="B490" s="189"/>
      <c r="C490" s="190"/>
      <c r="D490" s="190"/>
    </row>
    <row r="491" spans="1:4" ht="27.75" customHeight="1" x14ac:dyDescent="0.25">
      <c r="A491" s="188"/>
      <c r="B491" s="189"/>
      <c r="C491" s="190"/>
      <c r="D491" s="190"/>
    </row>
    <row r="492" spans="1:4" ht="27.75" customHeight="1" x14ac:dyDescent="0.25">
      <c r="A492" s="188"/>
      <c r="B492" s="189"/>
      <c r="C492" s="190"/>
      <c r="D492" s="190"/>
    </row>
    <row r="493" spans="1:4" ht="27.75" customHeight="1" x14ac:dyDescent="0.25">
      <c r="A493" s="188"/>
      <c r="B493" s="189"/>
      <c r="C493" s="190"/>
      <c r="D493" s="190"/>
    </row>
    <row r="494" spans="1:4" ht="27.75" customHeight="1" x14ac:dyDescent="0.25">
      <c r="A494" s="188"/>
      <c r="B494" s="189"/>
      <c r="C494" s="190"/>
      <c r="D494" s="190"/>
    </row>
    <row r="495" spans="1:4" ht="27.75" customHeight="1" x14ac:dyDescent="0.25">
      <c r="A495" s="188"/>
      <c r="B495" s="189"/>
      <c r="C495" s="190"/>
      <c r="D495" s="190"/>
    </row>
    <row r="496" spans="1:4" ht="27.75" customHeight="1" x14ac:dyDescent="0.25">
      <c r="A496" s="188"/>
      <c r="B496" s="189"/>
      <c r="C496" s="190"/>
      <c r="D496" s="190"/>
    </row>
    <row r="497" spans="1:4" ht="27.75" customHeight="1" x14ac:dyDescent="0.25">
      <c r="A497" s="188"/>
      <c r="B497" s="189"/>
      <c r="C497" s="190"/>
      <c r="D497" s="190"/>
    </row>
    <row r="498" spans="1:4" ht="27.75" customHeight="1" x14ac:dyDescent="0.25">
      <c r="A498" s="188"/>
      <c r="B498" s="189"/>
      <c r="C498" s="190"/>
      <c r="D498" s="190"/>
    </row>
    <row r="499" spans="1:4" ht="27.75" customHeight="1" x14ac:dyDescent="0.25">
      <c r="A499" s="188"/>
      <c r="B499" s="189"/>
      <c r="C499" s="190"/>
      <c r="D499" s="190"/>
    </row>
    <row r="500" spans="1:4" ht="27.75" customHeight="1" x14ac:dyDescent="0.25">
      <c r="A500" s="188"/>
      <c r="B500" s="189"/>
      <c r="C500" s="190"/>
      <c r="D500" s="190"/>
    </row>
    <row r="501" spans="1:4" ht="27.75" customHeight="1" x14ac:dyDescent="0.25">
      <c r="A501" s="188"/>
      <c r="B501" s="189"/>
      <c r="C501" s="190"/>
      <c r="D501" s="190"/>
    </row>
  </sheetData>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10"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60" zoomScaleNormal="60" zoomScaleSheetLayoutView="100" workbookViewId="0">
      <selection activeCell="F1" sqref="F1"/>
    </sheetView>
  </sheetViews>
  <sheetFormatPr defaultColWidth="11.5546875" defaultRowHeight="13.2" x14ac:dyDescent="0.25"/>
  <cols>
    <col min="1" max="1" width="13.77734375" style="144" customWidth="1"/>
    <col min="2" max="2" width="37.33203125" style="144" bestFit="1" customWidth="1"/>
    <col min="3" max="3" width="19" style="145" customWidth="1"/>
    <col min="4" max="4" width="5.21875" style="144" bestFit="1" customWidth="1"/>
    <col min="5" max="5" width="4.77734375" style="144" customWidth="1"/>
    <col min="6" max="6" width="29.21875" style="144" bestFit="1" customWidth="1"/>
    <col min="7" max="7" width="11.5546875" style="144"/>
    <col min="8" max="8" width="64.5546875" style="144" bestFit="1" customWidth="1"/>
    <col min="9" max="16384" width="11.5546875" style="144"/>
  </cols>
  <sheetData>
    <row r="1" spans="1:8" ht="26.25" customHeight="1" x14ac:dyDescent="0.4">
      <c r="A1" s="147" t="s">
        <v>32</v>
      </c>
      <c r="H1" s="146"/>
    </row>
    <row r="2" spans="1:8" ht="12.75" customHeight="1" x14ac:dyDescent="0.25">
      <c r="A2" s="147"/>
    </row>
    <row r="3" spans="1:8" ht="12.75" customHeight="1" x14ac:dyDescent="0.25">
      <c r="A3" s="147"/>
    </row>
    <row r="4" spans="1:8" ht="12.75" customHeight="1" x14ac:dyDescent="0.25">
      <c r="A4" s="147"/>
    </row>
    <row r="5" spans="1:8" ht="12.75" customHeight="1" x14ac:dyDescent="0.25">
      <c r="A5" s="147"/>
    </row>
    <row r="6" spans="1:8" ht="12.75" customHeight="1" x14ac:dyDescent="0.25">
      <c r="A6" s="147"/>
    </row>
    <row r="7" spans="1:8" ht="12.75" customHeight="1" x14ac:dyDescent="0.25">
      <c r="A7" s="147"/>
    </row>
    <row r="8" spans="1:8" ht="12.75" customHeight="1" x14ac:dyDescent="0.25">
      <c r="A8" s="147"/>
    </row>
    <row r="9" spans="1:8" ht="12.75" customHeight="1" x14ac:dyDescent="0.25">
      <c r="A9" s="147"/>
    </row>
    <row r="10" spans="1:8" ht="12.75" customHeight="1" x14ac:dyDescent="0.25">
      <c r="A10" s="147"/>
    </row>
    <row r="11" spans="1:8" ht="12.75" customHeight="1" x14ac:dyDescent="0.25">
      <c r="A11" s="147"/>
    </row>
    <row r="12" spans="1:8" ht="12.75" customHeight="1" x14ac:dyDescent="0.25">
      <c r="A12" s="147"/>
    </row>
    <row r="13" spans="1:8" ht="12.75" customHeight="1" x14ac:dyDescent="0.25">
      <c r="A13" s="147"/>
    </row>
    <row r="14" spans="1:8" ht="12.75" customHeight="1" x14ac:dyDescent="0.25">
      <c r="A14" s="147"/>
    </row>
    <row r="15" spans="1:8" ht="12.75" customHeight="1" x14ac:dyDescent="0.25">
      <c r="A15" s="147"/>
    </row>
    <row r="16" spans="1:8" ht="12.75" customHeight="1" x14ac:dyDescent="0.25">
      <c r="A16" s="147"/>
    </row>
    <row r="17" spans="1:8" ht="12.75" customHeight="1" x14ac:dyDescent="0.25">
      <c r="A17" s="147"/>
    </row>
    <row r="18" spans="1:8" ht="12.75" customHeight="1" x14ac:dyDescent="0.25">
      <c r="A18" s="147"/>
    </row>
    <row r="19" spans="1:8" ht="12.75" customHeight="1" x14ac:dyDescent="0.25">
      <c r="A19" s="147"/>
    </row>
    <row r="20" spans="1:8" ht="12.75" customHeight="1" x14ac:dyDescent="0.25">
      <c r="A20" s="147"/>
    </row>
    <row r="21" spans="1:8" ht="12.75" customHeight="1" x14ac:dyDescent="0.25">
      <c r="A21" s="147"/>
    </row>
    <row r="22" spans="1:8" ht="12.75" customHeight="1" x14ac:dyDescent="0.25">
      <c r="A22" s="147"/>
    </row>
    <row r="23" spans="1:8" ht="12.75" customHeight="1" x14ac:dyDescent="0.25">
      <c r="A23" s="147"/>
    </row>
    <row r="24" spans="1:8" ht="12.75" customHeight="1" x14ac:dyDescent="0.25">
      <c r="A24" s="147"/>
    </row>
    <row r="25" spans="1:8" ht="12.75" customHeight="1" x14ac:dyDescent="0.25">
      <c r="A25" s="147"/>
    </row>
    <row r="26" spans="1:8" ht="12.75" customHeight="1" x14ac:dyDescent="0.25">
      <c r="A26" s="147"/>
    </row>
    <row r="27" spans="1:8" ht="12.75" customHeight="1" x14ac:dyDescent="0.25">
      <c r="A27" s="147"/>
    </row>
    <row r="28" spans="1:8" s="149" customFormat="1" ht="52.8" x14ac:dyDescent="0.25">
      <c r="A28" s="53" t="s">
        <v>390</v>
      </c>
      <c r="B28" s="53" t="s">
        <v>391</v>
      </c>
      <c r="C28" s="53" t="s">
        <v>392</v>
      </c>
      <c r="D28" s="148"/>
      <c r="E28" s="148"/>
      <c r="F28" s="53" t="s">
        <v>393</v>
      </c>
      <c r="G28" s="53" t="s">
        <v>394</v>
      </c>
      <c r="H28" s="53" t="s">
        <v>395</v>
      </c>
    </row>
    <row r="29" spans="1:8" x14ac:dyDescent="0.25">
      <c r="A29" s="154">
        <v>3</v>
      </c>
      <c r="B29" s="150" t="s">
        <v>396</v>
      </c>
      <c r="C29" s="153" t="s">
        <v>397</v>
      </c>
      <c r="F29" s="144" t="s">
        <v>398</v>
      </c>
      <c r="G29" s="151">
        <v>43626</v>
      </c>
      <c r="H29" s="144" t="s">
        <v>399</v>
      </c>
    </row>
    <row r="30" spans="1:8" x14ac:dyDescent="0.25">
      <c r="A30" s="154">
        <v>4</v>
      </c>
      <c r="B30" s="150" t="s">
        <v>396</v>
      </c>
      <c r="C30" s="153" t="s">
        <v>397</v>
      </c>
      <c r="F30" s="144" t="s">
        <v>400</v>
      </c>
      <c r="G30" s="151">
        <v>43626</v>
      </c>
      <c r="H30" s="144" t="s">
        <v>399</v>
      </c>
    </row>
    <row r="31" spans="1:8" x14ac:dyDescent="0.25">
      <c r="A31" s="154">
        <v>5</v>
      </c>
      <c r="B31" s="150" t="s">
        <v>401</v>
      </c>
      <c r="C31" s="153" t="s">
        <v>397</v>
      </c>
      <c r="F31" s="144" t="s">
        <v>402</v>
      </c>
      <c r="G31" s="151">
        <v>43626</v>
      </c>
      <c r="H31" s="144" t="s">
        <v>399</v>
      </c>
    </row>
    <row r="32" spans="1:8" x14ac:dyDescent="0.25">
      <c r="A32" s="154">
        <v>6</v>
      </c>
      <c r="B32" s="150" t="s">
        <v>403</v>
      </c>
      <c r="C32" s="153" t="s">
        <v>397</v>
      </c>
      <c r="F32" s="144" t="s">
        <v>404</v>
      </c>
      <c r="G32" s="151">
        <v>43626</v>
      </c>
      <c r="H32" s="144" t="s">
        <v>405</v>
      </c>
    </row>
    <row r="33" spans="1:8" x14ac:dyDescent="0.25">
      <c r="A33" s="154">
        <v>7</v>
      </c>
      <c r="B33" s="150" t="s">
        <v>403</v>
      </c>
      <c r="C33" s="153" t="s">
        <v>397</v>
      </c>
      <c r="G33" s="151"/>
      <c r="H33" s="152"/>
    </row>
    <row r="34" spans="1:8" x14ac:dyDescent="0.25">
      <c r="A34" s="154">
        <v>8</v>
      </c>
      <c r="B34" s="150" t="s">
        <v>403</v>
      </c>
      <c r="C34" s="153" t="s">
        <v>397</v>
      </c>
      <c r="F34" s="152"/>
      <c r="G34" s="151"/>
    </row>
    <row r="35" spans="1:8" x14ac:dyDescent="0.25">
      <c r="A35" s="154">
        <v>9</v>
      </c>
      <c r="B35" s="150" t="s">
        <v>403</v>
      </c>
      <c r="C35" s="153" t="s">
        <v>397</v>
      </c>
      <c r="G35" s="151"/>
      <c r="H35" s="152"/>
    </row>
    <row r="36" spans="1:8" x14ac:dyDescent="0.25">
      <c r="A36" s="154">
        <v>10</v>
      </c>
      <c r="B36" s="150" t="s">
        <v>403</v>
      </c>
      <c r="C36" s="153" t="s">
        <v>397</v>
      </c>
      <c r="G36" s="151"/>
      <c r="H36" s="152"/>
    </row>
    <row r="37" spans="1:8" x14ac:dyDescent="0.25">
      <c r="A37" s="154">
        <v>11</v>
      </c>
      <c r="B37" s="150" t="s">
        <v>403</v>
      </c>
      <c r="C37" s="153" t="s">
        <v>397</v>
      </c>
      <c r="G37" s="151"/>
    </row>
    <row r="38" spans="1:8" x14ac:dyDescent="0.25">
      <c r="A38" s="154">
        <v>12</v>
      </c>
      <c r="B38" s="150" t="s">
        <v>403</v>
      </c>
      <c r="C38" s="153" t="s">
        <v>397</v>
      </c>
      <c r="G38" s="151"/>
    </row>
    <row r="39" spans="1:8" x14ac:dyDescent="0.25">
      <c r="A39" s="154">
        <v>13</v>
      </c>
      <c r="B39" s="150" t="s">
        <v>406</v>
      </c>
      <c r="C39" s="153" t="s">
        <v>397</v>
      </c>
      <c r="G39" s="151"/>
    </row>
    <row r="40" spans="1:8" x14ac:dyDescent="0.25">
      <c r="A40" s="154">
        <v>15</v>
      </c>
      <c r="B40" s="150" t="s">
        <v>406</v>
      </c>
      <c r="C40" s="153" t="s">
        <v>397</v>
      </c>
      <c r="F40" s="152"/>
      <c r="G40" s="151"/>
      <c r="H40" s="152"/>
    </row>
    <row r="41" spans="1:8" x14ac:dyDescent="0.25">
      <c r="A41" s="154">
        <v>16</v>
      </c>
      <c r="B41" s="150" t="s">
        <v>407</v>
      </c>
      <c r="C41" s="153" t="s">
        <v>397</v>
      </c>
      <c r="G41" s="151"/>
      <c r="H41" s="152"/>
    </row>
    <row r="42" spans="1:8" x14ac:dyDescent="0.25">
      <c r="A42" s="154">
        <v>17</v>
      </c>
      <c r="B42" s="150" t="s">
        <v>407</v>
      </c>
      <c r="C42" s="153" t="s">
        <v>397</v>
      </c>
      <c r="G42" s="151"/>
    </row>
    <row r="43" spans="1:8" x14ac:dyDescent="0.25">
      <c r="A43" s="154">
        <v>18</v>
      </c>
      <c r="B43" s="150" t="s">
        <v>407</v>
      </c>
      <c r="C43" s="153" t="s">
        <v>397</v>
      </c>
      <c r="G43" s="151"/>
    </row>
    <row r="44" spans="1:8" x14ac:dyDescent="0.25">
      <c r="A44" s="154">
        <v>19</v>
      </c>
      <c r="B44" s="150" t="s">
        <v>407</v>
      </c>
      <c r="C44" s="153" t="s">
        <v>397</v>
      </c>
      <c r="G44" s="151"/>
    </row>
    <row r="45" spans="1:8" x14ac:dyDescent="0.25">
      <c r="A45" s="154">
        <v>20</v>
      </c>
      <c r="B45" s="150" t="s">
        <v>407</v>
      </c>
      <c r="C45" s="153" t="s">
        <v>397</v>
      </c>
      <c r="G45" s="151"/>
    </row>
    <row r="46" spans="1:8" x14ac:dyDescent="0.25">
      <c r="A46" s="154">
        <v>21</v>
      </c>
      <c r="B46" s="150" t="s">
        <v>407</v>
      </c>
      <c r="C46" s="153" t="s">
        <v>397</v>
      </c>
      <c r="G46" s="151"/>
    </row>
    <row r="47" spans="1:8" x14ac:dyDescent="0.25">
      <c r="A47" s="154">
        <v>22</v>
      </c>
      <c r="B47" s="150" t="s">
        <v>407</v>
      </c>
      <c r="C47" s="153" t="s">
        <v>397</v>
      </c>
      <c r="G47" s="151"/>
    </row>
    <row r="48" spans="1:8" x14ac:dyDescent="0.25">
      <c r="A48" s="154">
        <v>23</v>
      </c>
      <c r="B48" s="150" t="s">
        <v>408</v>
      </c>
      <c r="C48" s="153" t="s">
        <v>397</v>
      </c>
      <c r="G48" s="151"/>
    </row>
    <row r="49" spans="1:8" x14ac:dyDescent="0.25">
      <c r="A49" s="154">
        <v>24</v>
      </c>
      <c r="B49" s="150" t="s">
        <v>408</v>
      </c>
      <c r="C49" s="153" t="s">
        <v>397</v>
      </c>
      <c r="G49" s="151"/>
    </row>
    <row r="50" spans="1:8" x14ac:dyDescent="0.25">
      <c r="A50" s="154">
        <v>25</v>
      </c>
      <c r="B50" s="150" t="s">
        <v>408</v>
      </c>
      <c r="C50" s="153" t="s">
        <v>397</v>
      </c>
      <c r="G50" s="151"/>
    </row>
    <row r="51" spans="1:8" x14ac:dyDescent="0.25">
      <c r="A51" s="154">
        <v>26</v>
      </c>
      <c r="B51" s="150" t="s">
        <v>408</v>
      </c>
      <c r="C51" s="153" t="s">
        <v>397</v>
      </c>
      <c r="G51" s="151"/>
    </row>
    <row r="52" spans="1:8" x14ac:dyDescent="0.25">
      <c r="A52" s="154">
        <v>28</v>
      </c>
      <c r="B52" s="150" t="s">
        <v>408</v>
      </c>
      <c r="C52" s="153" t="s">
        <v>397</v>
      </c>
      <c r="G52" s="151"/>
    </row>
    <row r="53" spans="1:8" x14ac:dyDescent="0.25">
      <c r="A53" s="154">
        <v>29</v>
      </c>
      <c r="B53" s="150" t="s">
        <v>408</v>
      </c>
      <c r="C53" s="153" t="s">
        <v>397</v>
      </c>
      <c r="G53" s="151"/>
    </row>
    <row r="54" spans="1:8" x14ac:dyDescent="0.25">
      <c r="A54" s="154">
        <v>30</v>
      </c>
      <c r="B54" s="150" t="s">
        <v>408</v>
      </c>
      <c r="C54" s="153" t="s">
        <v>397</v>
      </c>
      <c r="G54" s="151"/>
    </row>
    <row r="55" spans="1:8" x14ac:dyDescent="0.25">
      <c r="A55" s="154">
        <v>31</v>
      </c>
      <c r="B55" s="150" t="s">
        <v>408</v>
      </c>
      <c r="C55" s="153" t="s">
        <v>397</v>
      </c>
      <c r="G55" s="151"/>
    </row>
    <row r="56" spans="1:8" x14ac:dyDescent="0.25">
      <c r="A56" s="154">
        <v>32</v>
      </c>
      <c r="B56" s="150" t="s">
        <v>408</v>
      </c>
      <c r="C56" s="153" t="s">
        <v>397</v>
      </c>
      <c r="F56" s="152"/>
      <c r="G56" s="151"/>
      <c r="H56" s="152"/>
    </row>
    <row r="57" spans="1:8" x14ac:dyDescent="0.25">
      <c r="A57" s="154">
        <v>33</v>
      </c>
      <c r="B57" s="150" t="s">
        <v>408</v>
      </c>
      <c r="C57" s="153" t="s">
        <v>397</v>
      </c>
      <c r="F57" s="152"/>
      <c r="G57" s="151"/>
      <c r="H57" s="152"/>
    </row>
    <row r="58" spans="1:8" x14ac:dyDescent="0.25">
      <c r="A58" s="154">
        <v>34</v>
      </c>
      <c r="B58" s="150" t="s">
        <v>408</v>
      </c>
      <c r="C58" s="153" t="s">
        <v>397</v>
      </c>
      <c r="F58" s="152"/>
      <c r="G58" s="151"/>
      <c r="H58" s="152"/>
    </row>
    <row r="59" spans="1:8" x14ac:dyDescent="0.25">
      <c r="A59" s="154">
        <v>35</v>
      </c>
      <c r="B59" s="150" t="s">
        <v>408</v>
      </c>
      <c r="C59" s="153" t="s">
        <v>397</v>
      </c>
      <c r="F59" s="152"/>
      <c r="G59" s="151"/>
      <c r="H59" s="152"/>
    </row>
    <row r="60" spans="1:8" x14ac:dyDescent="0.25">
      <c r="A60" s="154">
        <v>36</v>
      </c>
      <c r="B60" s="150" t="s">
        <v>408</v>
      </c>
      <c r="C60" s="153" t="s">
        <v>397</v>
      </c>
      <c r="F60" s="152"/>
      <c r="G60" s="151"/>
      <c r="H60" s="152"/>
    </row>
    <row r="61" spans="1:8" x14ac:dyDescent="0.25">
      <c r="A61" s="154">
        <v>37</v>
      </c>
      <c r="B61" s="150" t="s">
        <v>408</v>
      </c>
      <c r="C61" s="153" t="s">
        <v>397</v>
      </c>
      <c r="F61" s="152"/>
      <c r="G61" s="151"/>
      <c r="H61" s="152"/>
    </row>
    <row r="62" spans="1:8" x14ac:dyDescent="0.25">
      <c r="A62" s="154">
        <v>38</v>
      </c>
      <c r="B62" s="150" t="s">
        <v>408</v>
      </c>
      <c r="C62" s="153" t="s">
        <v>397</v>
      </c>
      <c r="F62" s="152"/>
      <c r="G62" s="151"/>
      <c r="H62" s="152"/>
    </row>
    <row r="63" spans="1:8" x14ac:dyDescent="0.25">
      <c r="A63" s="154">
        <v>39</v>
      </c>
      <c r="B63" s="150" t="s">
        <v>408</v>
      </c>
      <c r="C63" s="153" t="s">
        <v>397</v>
      </c>
      <c r="F63" s="152"/>
      <c r="G63" s="151"/>
      <c r="H63" s="152"/>
    </row>
    <row r="64" spans="1:8" x14ac:dyDescent="0.25">
      <c r="A64" s="154">
        <v>40</v>
      </c>
      <c r="B64" s="150" t="s">
        <v>407</v>
      </c>
      <c r="C64" s="153" t="s">
        <v>397</v>
      </c>
      <c r="F64" s="152"/>
      <c r="G64" s="151"/>
      <c r="H64" s="152"/>
    </row>
    <row r="65" spans="1:8" x14ac:dyDescent="0.25">
      <c r="A65" s="154">
        <v>41</v>
      </c>
      <c r="B65" s="150" t="s">
        <v>409</v>
      </c>
      <c r="C65" s="153" t="s">
        <v>397</v>
      </c>
      <c r="F65" s="152"/>
      <c r="G65" s="151"/>
      <c r="H65" s="152"/>
    </row>
    <row r="66" spans="1:8" x14ac:dyDescent="0.25">
      <c r="A66" s="154">
        <v>42</v>
      </c>
      <c r="B66" s="150" t="s">
        <v>410</v>
      </c>
      <c r="C66" s="153" t="s">
        <v>397</v>
      </c>
      <c r="F66" s="152"/>
      <c r="G66" s="151"/>
      <c r="H66" s="152"/>
    </row>
    <row r="67" spans="1:8" x14ac:dyDescent="0.25">
      <c r="A67" s="154">
        <v>43</v>
      </c>
      <c r="B67" s="150" t="s">
        <v>410</v>
      </c>
      <c r="C67" s="153" t="s">
        <v>397</v>
      </c>
      <c r="F67" s="152"/>
      <c r="G67" s="151"/>
      <c r="H67" s="152"/>
    </row>
    <row r="68" spans="1:8" x14ac:dyDescent="0.25">
      <c r="A68" s="154">
        <v>44</v>
      </c>
      <c r="B68" s="150" t="s">
        <v>409</v>
      </c>
      <c r="C68" s="153" t="s">
        <v>397</v>
      </c>
      <c r="F68" s="152"/>
      <c r="G68" s="151"/>
      <c r="H68" s="152"/>
    </row>
    <row r="69" spans="1:8" x14ac:dyDescent="0.25">
      <c r="A69" s="154">
        <v>45</v>
      </c>
      <c r="B69" s="150" t="s">
        <v>411</v>
      </c>
      <c r="C69" s="153" t="s">
        <v>397</v>
      </c>
      <c r="F69" s="152"/>
      <c r="G69" s="151"/>
      <c r="H69" s="152"/>
    </row>
    <row r="70" spans="1:8" x14ac:dyDescent="0.25">
      <c r="A70" s="154">
        <v>46</v>
      </c>
      <c r="B70" s="150" t="s">
        <v>412</v>
      </c>
      <c r="C70" s="153" t="s">
        <v>397</v>
      </c>
      <c r="F70" s="152"/>
      <c r="G70" s="151"/>
      <c r="H70" s="152"/>
    </row>
    <row r="71" spans="1:8" x14ac:dyDescent="0.25">
      <c r="A71" s="154">
        <v>47</v>
      </c>
      <c r="B71" s="150" t="s">
        <v>413</v>
      </c>
      <c r="C71" s="153" t="s">
        <v>397</v>
      </c>
      <c r="F71" s="152"/>
      <c r="G71" s="151"/>
      <c r="H71" s="152"/>
    </row>
    <row r="72" spans="1:8" x14ac:dyDescent="0.25">
      <c r="A72" s="154">
        <v>48</v>
      </c>
      <c r="B72" s="150" t="s">
        <v>414</v>
      </c>
      <c r="C72" s="153" t="s">
        <v>397</v>
      </c>
      <c r="F72" s="152"/>
      <c r="G72" s="151"/>
      <c r="H72" s="152"/>
    </row>
    <row r="73" spans="1:8" x14ac:dyDescent="0.25">
      <c r="A73" s="154">
        <v>49</v>
      </c>
      <c r="B73" s="150" t="s">
        <v>407</v>
      </c>
      <c r="C73" s="153" t="s">
        <v>397</v>
      </c>
      <c r="F73" s="152"/>
      <c r="G73" s="151"/>
      <c r="H73" s="152"/>
    </row>
    <row r="74" spans="1:8" x14ac:dyDescent="0.25">
      <c r="A74" s="154">
        <v>50</v>
      </c>
      <c r="B74" s="150" t="s">
        <v>415</v>
      </c>
      <c r="C74" s="153" t="s">
        <v>397</v>
      </c>
      <c r="F74" s="152"/>
      <c r="G74" s="151"/>
      <c r="H74" s="152"/>
    </row>
    <row r="75" spans="1:8" x14ac:dyDescent="0.25">
      <c r="A75" s="154">
        <v>51</v>
      </c>
      <c r="B75" s="150" t="s">
        <v>416</v>
      </c>
      <c r="C75" s="153" t="s">
        <v>417</v>
      </c>
      <c r="F75" s="152"/>
      <c r="G75" s="151"/>
      <c r="H75" s="152"/>
    </row>
    <row r="76" spans="1:8" x14ac:dyDescent="0.25">
      <c r="A76" s="154">
        <v>52</v>
      </c>
      <c r="B76" s="150" t="s">
        <v>418</v>
      </c>
      <c r="C76" s="153" t="s">
        <v>397</v>
      </c>
      <c r="F76" s="152"/>
      <c r="G76" s="151"/>
      <c r="H76" s="152"/>
    </row>
    <row r="77" spans="1:8" x14ac:dyDescent="0.25">
      <c r="A77" s="154">
        <v>53</v>
      </c>
      <c r="B77" s="150" t="s">
        <v>418</v>
      </c>
      <c r="C77" s="153" t="s">
        <v>397</v>
      </c>
      <c r="F77" s="152"/>
      <c r="G77" s="151"/>
      <c r="H77" s="152"/>
    </row>
    <row r="78" spans="1:8" x14ac:dyDescent="0.25">
      <c r="A78" s="154">
        <v>55</v>
      </c>
      <c r="B78" s="150" t="s">
        <v>418</v>
      </c>
      <c r="C78" s="153" t="s">
        <v>397</v>
      </c>
      <c r="F78" s="152"/>
      <c r="G78" s="151"/>
      <c r="H78" s="152"/>
    </row>
    <row r="79" spans="1:8" x14ac:dyDescent="0.25">
      <c r="A79" s="154">
        <v>56</v>
      </c>
      <c r="B79" s="150" t="s">
        <v>418</v>
      </c>
      <c r="C79" s="153" t="s">
        <v>397</v>
      </c>
      <c r="F79" s="152"/>
      <c r="G79" s="151"/>
      <c r="H79" s="152"/>
    </row>
    <row r="80" spans="1:8" x14ac:dyDescent="0.25">
      <c r="A80" s="154">
        <v>57</v>
      </c>
      <c r="B80" s="150" t="s">
        <v>418</v>
      </c>
      <c r="C80" s="153" t="s">
        <v>397</v>
      </c>
      <c r="F80" s="152"/>
      <c r="G80" s="151"/>
      <c r="H80" s="152"/>
    </row>
    <row r="81" spans="1:8" x14ac:dyDescent="0.25">
      <c r="A81" s="154">
        <v>58</v>
      </c>
      <c r="B81" s="150" t="s">
        <v>419</v>
      </c>
      <c r="C81" s="153" t="s">
        <v>417</v>
      </c>
      <c r="F81" s="152"/>
      <c r="G81" s="151"/>
      <c r="H81" s="152"/>
    </row>
    <row r="82" spans="1:8" x14ac:dyDescent="0.25">
      <c r="A82" s="154">
        <v>59</v>
      </c>
      <c r="B82" s="150" t="s">
        <v>418</v>
      </c>
      <c r="C82" s="153" t="s">
        <v>397</v>
      </c>
      <c r="F82" s="152"/>
      <c r="G82" s="151"/>
      <c r="H82" s="152"/>
    </row>
    <row r="83" spans="1:8" x14ac:dyDescent="0.25">
      <c r="A83" s="154">
        <v>60</v>
      </c>
      <c r="B83" s="150" t="s">
        <v>418</v>
      </c>
      <c r="C83" s="153" t="s">
        <v>397</v>
      </c>
      <c r="F83" s="152"/>
      <c r="G83" s="151"/>
      <c r="H83" s="152"/>
    </row>
    <row r="84" spans="1:8" x14ac:dyDescent="0.25">
      <c r="A84" s="154">
        <v>62</v>
      </c>
      <c r="B84" s="150" t="s">
        <v>420</v>
      </c>
      <c r="C84" s="153" t="s">
        <v>417</v>
      </c>
    </row>
    <row r="85" spans="1:8" x14ac:dyDescent="0.25">
      <c r="A85" s="154">
        <v>63</v>
      </c>
      <c r="B85" s="150" t="s">
        <v>410</v>
      </c>
      <c r="C85" s="153" t="s">
        <v>397</v>
      </c>
    </row>
    <row r="86" spans="1:8" x14ac:dyDescent="0.25">
      <c r="A86" s="154">
        <v>64</v>
      </c>
      <c r="B86" s="150" t="s">
        <v>418</v>
      </c>
      <c r="C86" s="153" t="s">
        <v>397</v>
      </c>
    </row>
    <row r="87" spans="1:8" x14ac:dyDescent="0.25">
      <c r="A87" s="154">
        <v>65</v>
      </c>
      <c r="B87" s="150" t="s">
        <v>421</v>
      </c>
      <c r="C87" s="153" t="s">
        <v>397</v>
      </c>
    </row>
    <row r="88" spans="1:8" x14ac:dyDescent="0.25">
      <c r="A88" s="154">
        <v>66</v>
      </c>
      <c r="B88" s="150" t="s">
        <v>421</v>
      </c>
      <c r="C88" s="153" t="s">
        <v>397</v>
      </c>
    </row>
    <row r="89" spans="1:8" x14ac:dyDescent="0.25">
      <c r="A89" s="154">
        <v>67</v>
      </c>
      <c r="B89" s="150" t="s">
        <v>422</v>
      </c>
      <c r="C89" s="153" t="s">
        <v>397</v>
      </c>
    </row>
    <row r="90" spans="1:8" x14ac:dyDescent="0.25">
      <c r="A90" s="154">
        <v>71</v>
      </c>
      <c r="B90" s="150" t="s">
        <v>422</v>
      </c>
      <c r="C90" s="153" t="s">
        <v>397</v>
      </c>
    </row>
    <row r="91" spans="1:8" x14ac:dyDescent="0.25">
      <c r="A91" s="154">
        <v>72</v>
      </c>
      <c r="B91" s="150" t="s">
        <v>422</v>
      </c>
      <c r="C91" s="153" t="s">
        <v>397</v>
      </c>
    </row>
    <row r="92" spans="1:8" x14ac:dyDescent="0.25">
      <c r="A92" s="154">
        <v>73</v>
      </c>
      <c r="B92" s="150" t="s">
        <v>422</v>
      </c>
      <c r="C92" s="153" t="s">
        <v>397</v>
      </c>
    </row>
    <row r="93" spans="1:8" x14ac:dyDescent="0.25">
      <c r="A93" s="154">
        <v>74</v>
      </c>
      <c r="B93" s="150" t="s">
        <v>423</v>
      </c>
      <c r="C93" s="153" t="s">
        <v>397</v>
      </c>
    </row>
    <row r="94" spans="1:8" x14ac:dyDescent="0.25">
      <c r="A94" s="154">
        <v>75</v>
      </c>
      <c r="B94" s="150" t="s">
        <v>424</v>
      </c>
      <c r="C94" s="153" t="s">
        <v>397</v>
      </c>
    </row>
    <row r="95" spans="1:8" x14ac:dyDescent="0.25">
      <c r="A95" s="154">
        <v>76</v>
      </c>
      <c r="B95" s="150" t="s">
        <v>424</v>
      </c>
      <c r="C95" s="153" t="s">
        <v>397</v>
      </c>
    </row>
    <row r="96" spans="1:8" x14ac:dyDescent="0.25">
      <c r="A96" s="154">
        <v>77</v>
      </c>
      <c r="B96" s="150" t="s">
        <v>424</v>
      </c>
      <c r="C96" s="153" t="s">
        <v>397</v>
      </c>
    </row>
    <row r="97" spans="1:3" x14ac:dyDescent="0.25">
      <c r="A97" s="154">
        <v>78</v>
      </c>
      <c r="B97" s="150" t="s">
        <v>425</v>
      </c>
      <c r="C97" s="153" t="s">
        <v>397</v>
      </c>
    </row>
    <row r="98" spans="1:3" x14ac:dyDescent="0.25">
      <c r="A98" s="154">
        <v>79</v>
      </c>
      <c r="B98" s="150" t="s">
        <v>426</v>
      </c>
      <c r="C98" s="153" t="s">
        <v>417</v>
      </c>
    </row>
    <row r="99" spans="1:3" x14ac:dyDescent="0.25">
      <c r="A99" s="154">
        <v>80</v>
      </c>
      <c r="B99" s="150" t="s">
        <v>427</v>
      </c>
      <c r="C99" s="153" t="s">
        <v>397</v>
      </c>
    </row>
    <row r="100" spans="1:3" x14ac:dyDescent="0.25">
      <c r="A100" s="154">
        <v>81</v>
      </c>
      <c r="B100" s="150" t="s">
        <v>428</v>
      </c>
      <c r="C100" s="153" t="s">
        <v>397</v>
      </c>
    </row>
    <row r="101" spans="1:3" x14ac:dyDescent="0.25">
      <c r="A101" s="154">
        <v>82</v>
      </c>
      <c r="B101" s="150" t="s">
        <v>429</v>
      </c>
      <c r="C101" s="153" t="s">
        <v>397</v>
      </c>
    </row>
    <row r="102" spans="1:3" x14ac:dyDescent="0.25">
      <c r="A102" s="154">
        <v>83</v>
      </c>
      <c r="B102" s="150" t="s">
        <v>429</v>
      </c>
      <c r="C102" s="153" t="s">
        <v>397</v>
      </c>
    </row>
    <row r="103" spans="1:3" x14ac:dyDescent="0.25">
      <c r="A103" s="154">
        <v>84</v>
      </c>
      <c r="B103" s="150" t="s">
        <v>429</v>
      </c>
      <c r="C103" s="153" t="s">
        <v>397</v>
      </c>
    </row>
    <row r="104" spans="1:3" x14ac:dyDescent="0.25">
      <c r="A104" s="154">
        <v>85</v>
      </c>
      <c r="B104" s="150" t="s">
        <v>429</v>
      </c>
      <c r="C104" s="153" t="s">
        <v>397</v>
      </c>
    </row>
    <row r="105" spans="1:3" x14ac:dyDescent="0.25">
      <c r="A105" s="154">
        <v>86</v>
      </c>
      <c r="B105" s="150" t="s">
        <v>429</v>
      </c>
      <c r="C105" s="153" t="s">
        <v>397</v>
      </c>
    </row>
    <row r="106" spans="1:3" x14ac:dyDescent="0.25">
      <c r="A106" s="154">
        <v>87</v>
      </c>
      <c r="B106" s="150" t="s">
        <v>429</v>
      </c>
      <c r="C106" s="153" t="s">
        <v>397</v>
      </c>
    </row>
    <row r="107" spans="1:3" x14ac:dyDescent="0.25">
      <c r="A107" s="154">
        <v>88</v>
      </c>
      <c r="B107" s="150" t="s">
        <v>429</v>
      </c>
      <c r="C107" s="153" t="s">
        <v>397</v>
      </c>
    </row>
    <row r="108" spans="1:3" x14ac:dyDescent="0.25">
      <c r="A108" s="154">
        <v>91</v>
      </c>
      <c r="B108" s="150" t="s">
        <v>430</v>
      </c>
      <c r="C108" s="153" t="s">
        <v>397</v>
      </c>
    </row>
    <row r="109" spans="1:3" x14ac:dyDescent="0.25">
      <c r="A109" s="154">
        <v>92</v>
      </c>
      <c r="B109" s="150" t="s">
        <v>430</v>
      </c>
      <c r="C109" s="153" t="s">
        <v>397</v>
      </c>
    </row>
    <row r="110" spans="1:3" x14ac:dyDescent="0.25">
      <c r="A110" s="154">
        <v>93</v>
      </c>
      <c r="B110" s="150" t="s">
        <v>431</v>
      </c>
      <c r="C110" s="153" t="s">
        <v>417</v>
      </c>
    </row>
    <row r="111" spans="1:3" x14ac:dyDescent="0.25">
      <c r="A111" s="154">
        <v>94</v>
      </c>
      <c r="B111" s="150" t="s">
        <v>430</v>
      </c>
      <c r="C111" s="153" t="s">
        <v>397</v>
      </c>
    </row>
    <row r="112" spans="1:3" x14ac:dyDescent="0.25">
      <c r="A112" s="154">
        <v>95</v>
      </c>
      <c r="B112" s="150" t="s">
        <v>430</v>
      </c>
      <c r="C112" s="153" t="s">
        <v>397</v>
      </c>
    </row>
    <row r="113" spans="1:3" x14ac:dyDescent="0.25">
      <c r="A113" s="154">
        <v>96</v>
      </c>
      <c r="B113" s="150" t="s">
        <v>430</v>
      </c>
      <c r="C113" s="153" t="s">
        <v>397</v>
      </c>
    </row>
    <row r="114" spans="1:3" x14ac:dyDescent="0.25">
      <c r="A114" s="154">
        <v>97</v>
      </c>
      <c r="B114" s="150" t="s">
        <v>432</v>
      </c>
      <c r="C114" s="153" t="s">
        <v>397</v>
      </c>
    </row>
    <row r="115" spans="1:3" x14ac:dyDescent="0.25">
      <c r="A115" s="154">
        <v>98</v>
      </c>
      <c r="B115" s="150" t="s">
        <v>433</v>
      </c>
      <c r="C115" s="153" t="s">
        <v>397</v>
      </c>
    </row>
    <row r="116" spans="1:3" x14ac:dyDescent="0.25">
      <c r="A116" s="154">
        <v>99</v>
      </c>
      <c r="B116" s="150" t="s">
        <v>434</v>
      </c>
      <c r="C116" s="153" t="s">
        <v>397</v>
      </c>
    </row>
    <row r="117" spans="1:3" x14ac:dyDescent="0.25">
      <c r="A117" s="154">
        <v>100</v>
      </c>
      <c r="B117" s="150" t="s">
        <v>434</v>
      </c>
      <c r="C117" s="153" t="s">
        <v>397</v>
      </c>
    </row>
    <row r="118" spans="1:3" x14ac:dyDescent="0.25">
      <c r="A118" s="154">
        <v>101</v>
      </c>
      <c r="B118" s="150" t="s">
        <v>435</v>
      </c>
      <c r="C118" s="153" t="s">
        <v>397</v>
      </c>
    </row>
    <row r="119" spans="1:3" x14ac:dyDescent="0.25">
      <c r="A119" s="154">
        <v>102</v>
      </c>
      <c r="B119" s="150" t="s">
        <v>435</v>
      </c>
      <c r="C119" s="153" t="s">
        <v>397</v>
      </c>
    </row>
    <row r="120" spans="1:3" x14ac:dyDescent="0.25">
      <c r="A120" s="154">
        <v>103</v>
      </c>
      <c r="B120" s="150" t="s">
        <v>435</v>
      </c>
      <c r="C120" s="153" t="s">
        <v>397</v>
      </c>
    </row>
    <row r="121" spans="1:3" x14ac:dyDescent="0.25">
      <c r="A121" s="154">
        <v>104</v>
      </c>
      <c r="B121" s="150" t="s">
        <v>436</v>
      </c>
      <c r="C121" s="153" t="s">
        <v>397</v>
      </c>
    </row>
    <row r="122" spans="1:3" x14ac:dyDescent="0.25">
      <c r="A122" s="154">
        <v>105</v>
      </c>
      <c r="B122" s="150" t="s">
        <v>436</v>
      </c>
      <c r="C122" s="153" t="s">
        <v>397</v>
      </c>
    </row>
    <row r="123" spans="1:3" x14ac:dyDescent="0.25">
      <c r="A123" s="154">
        <v>106</v>
      </c>
      <c r="B123" s="150" t="s">
        <v>436</v>
      </c>
      <c r="C123" s="153" t="s">
        <v>397</v>
      </c>
    </row>
    <row r="124" spans="1:3" x14ac:dyDescent="0.25">
      <c r="A124" s="154">
        <v>107</v>
      </c>
      <c r="B124" s="150" t="s">
        <v>436</v>
      </c>
      <c r="C124" s="153" t="s">
        <v>397</v>
      </c>
    </row>
    <row r="125" spans="1:3" x14ac:dyDescent="0.25">
      <c r="A125" s="154">
        <v>108</v>
      </c>
      <c r="B125" s="150" t="s">
        <v>436</v>
      </c>
      <c r="C125" s="153" t="s">
        <v>397</v>
      </c>
    </row>
    <row r="126" spans="1:3" x14ac:dyDescent="0.25">
      <c r="A126" s="154">
        <v>109</v>
      </c>
      <c r="B126" s="150" t="s">
        <v>436</v>
      </c>
      <c r="C126" s="153" t="s">
        <v>397</v>
      </c>
    </row>
    <row r="127" spans="1:3" x14ac:dyDescent="0.25">
      <c r="A127" s="154">
        <v>110</v>
      </c>
      <c r="B127" s="150" t="s">
        <v>436</v>
      </c>
      <c r="C127" s="153" t="s">
        <v>397</v>
      </c>
    </row>
    <row r="128" spans="1:3" x14ac:dyDescent="0.25">
      <c r="A128" s="154">
        <v>111</v>
      </c>
      <c r="B128" s="150" t="s">
        <v>437</v>
      </c>
      <c r="C128" s="153" t="s">
        <v>397</v>
      </c>
    </row>
    <row r="129" spans="1:3" x14ac:dyDescent="0.25">
      <c r="A129" s="154">
        <v>112</v>
      </c>
      <c r="B129" s="150" t="s">
        <v>438</v>
      </c>
      <c r="C129" s="153" t="s">
        <v>397</v>
      </c>
    </row>
    <row r="130" spans="1:3" x14ac:dyDescent="0.25">
      <c r="A130" s="154">
        <v>113</v>
      </c>
      <c r="B130" s="150" t="s">
        <v>438</v>
      </c>
      <c r="C130" s="153" t="s">
        <v>397</v>
      </c>
    </row>
    <row r="131" spans="1:3" x14ac:dyDescent="0.25">
      <c r="A131" s="154">
        <v>115</v>
      </c>
      <c r="B131" s="150" t="s">
        <v>438</v>
      </c>
      <c r="C131" s="153" t="s">
        <v>397</v>
      </c>
    </row>
    <row r="132" spans="1:3" x14ac:dyDescent="0.25">
      <c r="A132" s="154">
        <v>116</v>
      </c>
      <c r="B132" s="150" t="s">
        <v>438</v>
      </c>
      <c r="C132" s="153" t="s">
        <v>397</v>
      </c>
    </row>
    <row r="133" spans="1:3" x14ac:dyDescent="0.25">
      <c r="A133" s="154">
        <v>117</v>
      </c>
      <c r="B133" s="150" t="s">
        <v>438</v>
      </c>
      <c r="C133" s="153" t="s">
        <v>397</v>
      </c>
    </row>
    <row r="134" spans="1:3" x14ac:dyDescent="0.25">
      <c r="A134" s="154">
        <v>118</v>
      </c>
      <c r="B134" s="150" t="s">
        <v>439</v>
      </c>
      <c r="C134" s="153" t="s">
        <v>397</v>
      </c>
    </row>
    <row r="135" spans="1:3" x14ac:dyDescent="0.25">
      <c r="A135" s="154">
        <v>119</v>
      </c>
      <c r="B135" s="150" t="s">
        <v>439</v>
      </c>
      <c r="C135" s="153" t="s">
        <v>397</v>
      </c>
    </row>
    <row r="136" spans="1:3" x14ac:dyDescent="0.25">
      <c r="A136" s="154">
        <v>120</v>
      </c>
      <c r="B136" s="150" t="s">
        <v>410</v>
      </c>
      <c r="C136" s="153" t="s">
        <v>397</v>
      </c>
    </row>
    <row r="137" spans="1:3" x14ac:dyDescent="0.25">
      <c r="A137" s="154">
        <v>121</v>
      </c>
      <c r="B137" s="150" t="s">
        <v>440</v>
      </c>
      <c r="C137" s="153" t="s">
        <v>417</v>
      </c>
    </row>
    <row r="138" spans="1:3" x14ac:dyDescent="0.25">
      <c r="A138" s="154">
        <v>122</v>
      </c>
      <c r="B138" s="150" t="s">
        <v>441</v>
      </c>
      <c r="C138" s="153" t="s">
        <v>417</v>
      </c>
    </row>
    <row r="139" spans="1:3" x14ac:dyDescent="0.25">
      <c r="A139" s="154">
        <v>123</v>
      </c>
      <c r="B139" s="150" t="s">
        <v>442</v>
      </c>
      <c r="C139" s="153" t="s">
        <v>417</v>
      </c>
    </row>
    <row r="140" spans="1:3" x14ac:dyDescent="0.25">
      <c r="A140" s="154">
        <v>124</v>
      </c>
      <c r="B140" s="150" t="s">
        <v>442</v>
      </c>
      <c r="C140" s="153" t="s">
        <v>417</v>
      </c>
    </row>
    <row r="141" spans="1:3" x14ac:dyDescent="0.25">
      <c r="A141" s="154">
        <v>125</v>
      </c>
      <c r="B141" s="150" t="s">
        <v>442</v>
      </c>
      <c r="C141" s="153" t="s">
        <v>417</v>
      </c>
    </row>
    <row r="142" spans="1:3" x14ac:dyDescent="0.25">
      <c r="A142" s="154">
        <v>126</v>
      </c>
      <c r="B142" s="150" t="s">
        <v>443</v>
      </c>
      <c r="C142" s="153" t="s">
        <v>417</v>
      </c>
    </row>
    <row r="143" spans="1:3" x14ac:dyDescent="0.25">
      <c r="A143" s="154">
        <v>127</v>
      </c>
      <c r="B143" s="150" t="s">
        <v>444</v>
      </c>
      <c r="C143" s="153" t="s">
        <v>417</v>
      </c>
    </row>
    <row r="144" spans="1:3" x14ac:dyDescent="0.25">
      <c r="A144" s="154">
        <v>128</v>
      </c>
      <c r="B144" s="150" t="s">
        <v>445</v>
      </c>
      <c r="C144" s="153" t="s">
        <v>417</v>
      </c>
    </row>
    <row r="145" spans="1:3" x14ac:dyDescent="0.25">
      <c r="A145" s="154">
        <v>129</v>
      </c>
      <c r="B145" s="150" t="s">
        <v>444</v>
      </c>
      <c r="C145" s="153" t="s">
        <v>417</v>
      </c>
    </row>
    <row r="146" spans="1:3" x14ac:dyDescent="0.25">
      <c r="A146" s="154">
        <v>130</v>
      </c>
      <c r="B146" s="150" t="s">
        <v>446</v>
      </c>
      <c r="C146" s="153" t="s">
        <v>417</v>
      </c>
    </row>
    <row r="147" spans="1:3" x14ac:dyDescent="0.25">
      <c r="A147" s="154">
        <v>131</v>
      </c>
      <c r="B147" s="150" t="s">
        <v>446</v>
      </c>
      <c r="C147" s="153" t="s">
        <v>417</v>
      </c>
    </row>
    <row r="148" spans="1:3" x14ac:dyDescent="0.25">
      <c r="A148" s="154">
        <v>132</v>
      </c>
      <c r="B148" s="150" t="s">
        <v>447</v>
      </c>
      <c r="C148" s="153" t="s">
        <v>417</v>
      </c>
    </row>
    <row r="149" spans="1:3" x14ac:dyDescent="0.25">
      <c r="A149" s="154">
        <v>133</v>
      </c>
      <c r="B149" s="150" t="s">
        <v>447</v>
      </c>
      <c r="C149" s="153" t="s">
        <v>417</v>
      </c>
    </row>
    <row r="150" spans="1:3" x14ac:dyDescent="0.25">
      <c r="A150" s="154">
        <v>134</v>
      </c>
      <c r="B150" s="150" t="s">
        <v>447</v>
      </c>
      <c r="C150" s="153" t="s">
        <v>417</v>
      </c>
    </row>
    <row r="151" spans="1:3" x14ac:dyDescent="0.25">
      <c r="A151" s="154">
        <v>135</v>
      </c>
      <c r="B151" s="150" t="s">
        <v>447</v>
      </c>
      <c r="C151" s="153" t="s">
        <v>417</v>
      </c>
    </row>
    <row r="152" spans="1:3" x14ac:dyDescent="0.25">
      <c r="A152" s="154">
        <v>136</v>
      </c>
      <c r="B152" s="150" t="s">
        <v>447</v>
      </c>
      <c r="C152" s="153" t="s">
        <v>417</v>
      </c>
    </row>
    <row r="153" spans="1:3" x14ac:dyDescent="0.25">
      <c r="A153" s="154">
        <v>137</v>
      </c>
      <c r="B153" s="150" t="s">
        <v>447</v>
      </c>
      <c r="C153" s="153" t="s">
        <v>417</v>
      </c>
    </row>
    <row r="154" spans="1:3" x14ac:dyDescent="0.25">
      <c r="A154" s="154">
        <v>138</v>
      </c>
      <c r="B154" s="150" t="s">
        <v>447</v>
      </c>
      <c r="C154" s="153" t="s">
        <v>417</v>
      </c>
    </row>
    <row r="155" spans="1:3" x14ac:dyDescent="0.25">
      <c r="A155" s="154">
        <v>140</v>
      </c>
      <c r="B155" s="150" t="s">
        <v>431</v>
      </c>
      <c r="C155" s="153" t="s">
        <v>417</v>
      </c>
    </row>
    <row r="156" spans="1:3" x14ac:dyDescent="0.25">
      <c r="A156" s="154">
        <v>141</v>
      </c>
      <c r="B156" s="150" t="s">
        <v>448</v>
      </c>
      <c r="C156" s="153" t="s">
        <v>417</v>
      </c>
    </row>
    <row r="157" spans="1:3" x14ac:dyDescent="0.25">
      <c r="A157" s="154">
        <v>142</v>
      </c>
      <c r="B157" s="150" t="s">
        <v>448</v>
      </c>
      <c r="C157" s="153" t="s">
        <v>417</v>
      </c>
    </row>
    <row r="158" spans="1:3" x14ac:dyDescent="0.25">
      <c r="A158" s="154">
        <v>143</v>
      </c>
      <c r="B158" s="150" t="s">
        <v>434</v>
      </c>
      <c r="C158" s="153" t="s">
        <v>397</v>
      </c>
    </row>
    <row r="159" spans="1:3" x14ac:dyDescent="0.25">
      <c r="A159" s="154">
        <v>144</v>
      </c>
      <c r="B159" s="150" t="s">
        <v>449</v>
      </c>
      <c r="C159" s="153" t="s">
        <v>417</v>
      </c>
    </row>
    <row r="160" spans="1:3" x14ac:dyDescent="0.25">
      <c r="A160" s="154">
        <v>145</v>
      </c>
      <c r="B160" s="150" t="s">
        <v>449</v>
      </c>
      <c r="C160" s="153" t="s">
        <v>417</v>
      </c>
    </row>
    <row r="161" spans="1:3" x14ac:dyDescent="0.25">
      <c r="A161" s="154">
        <v>146</v>
      </c>
      <c r="B161" s="150" t="s">
        <v>449</v>
      </c>
      <c r="C161" s="153" t="s">
        <v>417</v>
      </c>
    </row>
    <row r="162" spans="1:3" x14ac:dyDescent="0.25">
      <c r="A162" s="154">
        <v>147</v>
      </c>
      <c r="B162" s="150" t="s">
        <v>449</v>
      </c>
      <c r="C162" s="153" t="s">
        <v>417</v>
      </c>
    </row>
    <row r="163" spans="1:3" x14ac:dyDescent="0.25">
      <c r="A163" s="154">
        <v>148</v>
      </c>
      <c r="B163" s="150" t="s">
        <v>450</v>
      </c>
      <c r="C163" s="153" t="s">
        <v>417</v>
      </c>
    </row>
    <row r="164" spans="1:3" x14ac:dyDescent="0.25">
      <c r="A164" s="154">
        <v>149</v>
      </c>
      <c r="B164" s="150" t="s">
        <v>451</v>
      </c>
      <c r="C164" s="153" t="s">
        <v>417</v>
      </c>
    </row>
    <row r="165" spans="1:3" x14ac:dyDescent="0.25">
      <c r="A165" s="154">
        <v>150</v>
      </c>
      <c r="B165" s="150" t="s">
        <v>443</v>
      </c>
      <c r="C165" s="153" t="s">
        <v>417</v>
      </c>
    </row>
    <row r="166" spans="1:3" x14ac:dyDescent="0.25">
      <c r="A166" s="154">
        <v>151</v>
      </c>
      <c r="B166" s="150" t="s">
        <v>443</v>
      </c>
      <c r="C166" s="153" t="s">
        <v>417</v>
      </c>
    </row>
    <row r="167" spans="1:3" x14ac:dyDescent="0.25">
      <c r="A167" s="154">
        <v>152</v>
      </c>
      <c r="B167" s="150" t="s">
        <v>443</v>
      </c>
      <c r="C167" s="153" t="s">
        <v>417</v>
      </c>
    </row>
    <row r="168" spans="1:3" x14ac:dyDescent="0.25">
      <c r="A168" s="154">
        <v>153</v>
      </c>
      <c r="B168" s="150" t="s">
        <v>443</v>
      </c>
      <c r="C168" s="153" t="s">
        <v>417</v>
      </c>
    </row>
    <row r="169" spans="1:3" x14ac:dyDescent="0.25">
      <c r="A169" s="154">
        <v>154</v>
      </c>
      <c r="B169" s="150" t="s">
        <v>443</v>
      </c>
      <c r="C169" s="153" t="s">
        <v>417</v>
      </c>
    </row>
    <row r="170" spans="1:3" x14ac:dyDescent="0.25">
      <c r="A170" s="154">
        <v>155</v>
      </c>
      <c r="B170" s="150" t="s">
        <v>431</v>
      </c>
      <c r="C170" s="153" t="s">
        <v>397</v>
      </c>
    </row>
    <row r="171" spans="1:3" x14ac:dyDescent="0.25">
      <c r="A171" s="154">
        <v>156</v>
      </c>
      <c r="B171" s="150" t="s">
        <v>443</v>
      </c>
      <c r="C171" s="153" t="s">
        <v>417</v>
      </c>
    </row>
    <row r="172" spans="1:3" x14ac:dyDescent="0.25">
      <c r="A172" s="154">
        <v>157</v>
      </c>
      <c r="B172" s="150" t="s">
        <v>443</v>
      </c>
      <c r="C172" s="153" t="s">
        <v>417</v>
      </c>
    </row>
    <row r="173" spans="1:3" x14ac:dyDescent="0.25">
      <c r="A173" s="154">
        <v>158</v>
      </c>
      <c r="B173" s="150" t="s">
        <v>443</v>
      </c>
      <c r="C173" s="153" t="s">
        <v>417</v>
      </c>
    </row>
    <row r="174" spans="1:3" x14ac:dyDescent="0.25">
      <c r="A174" s="154">
        <v>159</v>
      </c>
      <c r="B174" s="150" t="s">
        <v>418</v>
      </c>
      <c r="C174" s="153" t="s">
        <v>397</v>
      </c>
    </row>
    <row r="175" spans="1:3" x14ac:dyDescent="0.25">
      <c r="A175" s="154">
        <v>160</v>
      </c>
      <c r="B175" s="150" t="s">
        <v>443</v>
      </c>
      <c r="C175" s="153" t="s">
        <v>417</v>
      </c>
    </row>
    <row r="176" spans="1:3" x14ac:dyDescent="0.25">
      <c r="A176" s="154">
        <v>161</v>
      </c>
      <c r="B176" s="150" t="s">
        <v>443</v>
      </c>
      <c r="C176" s="153" t="s">
        <v>417</v>
      </c>
    </row>
    <row r="177" spans="1:3" x14ac:dyDescent="0.25">
      <c r="A177" s="154">
        <v>162</v>
      </c>
      <c r="B177" s="150" t="s">
        <v>443</v>
      </c>
      <c r="C177" s="153" t="s">
        <v>417</v>
      </c>
    </row>
    <row r="178" spans="1:3" x14ac:dyDescent="0.25">
      <c r="A178" s="154">
        <v>163</v>
      </c>
      <c r="B178" s="150" t="s">
        <v>443</v>
      </c>
      <c r="C178" s="153" t="s">
        <v>417</v>
      </c>
    </row>
    <row r="179" spans="1:3" x14ac:dyDescent="0.25">
      <c r="A179" s="154">
        <v>164</v>
      </c>
      <c r="B179" s="150" t="s">
        <v>443</v>
      </c>
      <c r="C179" s="153" t="s">
        <v>417</v>
      </c>
    </row>
    <row r="180" spans="1:3" x14ac:dyDescent="0.25">
      <c r="A180" s="154">
        <v>165</v>
      </c>
      <c r="B180" s="150" t="s">
        <v>443</v>
      </c>
      <c r="C180" s="153" t="s">
        <v>417</v>
      </c>
    </row>
    <row r="181" spans="1:3" x14ac:dyDescent="0.25">
      <c r="A181" s="154">
        <v>166</v>
      </c>
      <c r="B181" s="150" t="s">
        <v>443</v>
      </c>
      <c r="C181" s="153" t="s">
        <v>417</v>
      </c>
    </row>
    <row r="182" spans="1:3" x14ac:dyDescent="0.25">
      <c r="A182" s="154">
        <v>167</v>
      </c>
      <c r="B182" s="150" t="s">
        <v>443</v>
      </c>
      <c r="C182" s="153" t="s">
        <v>417</v>
      </c>
    </row>
    <row r="183" spans="1:3" x14ac:dyDescent="0.25">
      <c r="A183" s="154">
        <v>168</v>
      </c>
      <c r="B183" s="150" t="s">
        <v>443</v>
      </c>
      <c r="C183" s="153" t="s">
        <v>417</v>
      </c>
    </row>
    <row r="184" spans="1:3" x14ac:dyDescent="0.25">
      <c r="A184" s="154">
        <v>169</v>
      </c>
      <c r="B184" s="150" t="s">
        <v>443</v>
      </c>
      <c r="C184" s="153" t="s">
        <v>417</v>
      </c>
    </row>
    <row r="185" spans="1:3" x14ac:dyDescent="0.25">
      <c r="A185" s="154">
        <v>170</v>
      </c>
      <c r="B185" s="150" t="s">
        <v>443</v>
      </c>
      <c r="C185" s="153" t="s">
        <v>417</v>
      </c>
    </row>
    <row r="186" spans="1:3" x14ac:dyDescent="0.25">
      <c r="A186" s="154">
        <v>171</v>
      </c>
      <c r="B186" s="150" t="s">
        <v>443</v>
      </c>
      <c r="C186" s="153" t="s">
        <v>417</v>
      </c>
    </row>
    <row r="187" spans="1:3" x14ac:dyDescent="0.25">
      <c r="A187" s="154">
        <v>172</v>
      </c>
      <c r="B187" s="150" t="s">
        <v>443</v>
      </c>
      <c r="C187" s="153" t="s">
        <v>417</v>
      </c>
    </row>
    <row r="188" spans="1:3" x14ac:dyDescent="0.25">
      <c r="A188" s="154">
        <v>173</v>
      </c>
      <c r="B188" s="150" t="s">
        <v>443</v>
      </c>
      <c r="C188" s="153" t="s">
        <v>417</v>
      </c>
    </row>
    <row r="189" spans="1:3" x14ac:dyDescent="0.25">
      <c r="A189" s="154">
        <v>174</v>
      </c>
      <c r="B189" s="150" t="s">
        <v>443</v>
      </c>
      <c r="C189" s="153" t="s">
        <v>417</v>
      </c>
    </row>
    <row r="190" spans="1:3" x14ac:dyDescent="0.25">
      <c r="A190" s="154">
        <v>175</v>
      </c>
      <c r="B190" s="150" t="s">
        <v>443</v>
      </c>
      <c r="C190" s="153" t="s">
        <v>417</v>
      </c>
    </row>
    <row r="191" spans="1:3" x14ac:dyDescent="0.25">
      <c r="A191" s="154">
        <v>176</v>
      </c>
      <c r="B191" s="150" t="s">
        <v>443</v>
      </c>
      <c r="C191" s="153" t="s">
        <v>417</v>
      </c>
    </row>
    <row r="192" spans="1:3" x14ac:dyDescent="0.25">
      <c r="A192" s="154">
        <v>177</v>
      </c>
      <c r="B192" s="150" t="s">
        <v>443</v>
      </c>
      <c r="C192" s="153" t="s">
        <v>417</v>
      </c>
    </row>
    <row r="193" spans="1:3" x14ac:dyDescent="0.25">
      <c r="A193" s="154">
        <v>178</v>
      </c>
      <c r="B193" s="150" t="s">
        <v>452</v>
      </c>
      <c r="C193" s="153" t="s">
        <v>417</v>
      </c>
    </row>
    <row r="194" spans="1:3" x14ac:dyDescent="0.25">
      <c r="A194" s="154">
        <v>179</v>
      </c>
      <c r="B194" s="150" t="s">
        <v>443</v>
      </c>
      <c r="C194" s="153" t="s">
        <v>417</v>
      </c>
    </row>
    <row r="195" spans="1:3" x14ac:dyDescent="0.25">
      <c r="A195" s="154">
        <v>180</v>
      </c>
      <c r="B195" s="150" t="s">
        <v>443</v>
      </c>
      <c r="C195" s="153" t="s">
        <v>417</v>
      </c>
    </row>
    <row r="196" spans="1:3" x14ac:dyDescent="0.25">
      <c r="A196" s="154">
        <v>181</v>
      </c>
      <c r="B196" s="150" t="s">
        <v>443</v>
      </c>
      <c r="C196" s="153" t="s">
        <v>417</v>
      </c>
    </row>
    <row r="197" spans="1:3" x14ac:dyDescent="0.25">
      <c r="A197" s="154">
        <v>182</v>
      </c>
      <c r="B197" s="150" t="s">
        <v>443</v>
      </c>
      <c r="C197" s="153" t="s">
        <v>417</v>
      </c>
    </row>
    <row r="198" spans="1:3" x14ac:dyDescent="0.25">
      <c r="A198" s="154">
        <v>183</v>
      </c>
      <c r="B198" s="150" t="s">
        <v>443</v>
      </c>
      <c r="C198" s="153" t="s">
        <v>417</v>
      </c>
    </row>
    <row r="199" spans="1:3" x14ac:dyDescent="0.25">
      <c r="A199" s="154">
        <v>184</v>
      </c>
      <c r="B199" s="150" t="s">
        <v>443</v>
      </c>
      <c r="C199" s="153" t="s">
        <v>417</v>
      </c>
    </row>
    <row r="200" spans="1:3" x14ac:dyDescent="0.25">
      <c r="A200" s="154">
        <v>185</v>
      </c>
      <c r="B200" s="150" t="s">
        <v>443</v>
      </c>
      <c r="C200" s="153" t="s">
        <v>417</v>
      </c>
    </row>
    <row r="201" spans="1:3" x14ac:dyDescent="0.25">
      <c r="A201" s="154">
        <v>186</v>
      </c>
      <c r="B201" s="150" t="s">
        <v>443</v>
      </c>
      <c r="C201" s="153" t="s">
        <v>417</v>
      </c>
    </row>
    <row r="202" spans="1:3" x14ac:dyDescent="0.25">
      <c r="A202" s="154">
        <v>187</v>
      </c>
      <c r="B202" s="150" t="s">
        <v>443</v>
      </c>
      <c r="C202" s="153" t="s">
        <v>417</v>
      </c>
    </row>
    <row r="203" spans="1:3" x14ac:dyDescent="0.25">
      <c r="A203" s="154">
        <v>188</v>
      </c>
      <c r="B203" s="150" t="s">
        <v>443</v>
      </c>
      <c r="C203" s="153" t="s">
        <v>417</v>
      </c>
    </row>
    <row r="204" spans="1:3" x14ac:dyDescent="0.25">
      <c r="A204" s="154">
        <v>189</v>
      </c>
      <c r="B204" s="150" t="s">
        <v>443</v>
      </c>
      <c r="C204" s="153" t="s">
        <v>397</v>
      </c>
    </row>
    <row r="205" spans="1:3" x14ac:dyDescent="0.25">
      <c r="A205" s="154">
        <v>190</v>
      </c>
      <c r="B205" s="150" t="s">
        <v>443</v>
      </c>
      <c r="C205" s="153" t="s">
        <v>397</v>
      </c>
    </row>
    <row r="206" spans="1:3" x14ac:dyDescent="0.25">
      <c r="A206" s="154">
        <v>191</v>
      </c>
      <c r="B206" s="150" t="s">
        <v>443</v>
      </c>
      <c r="C206" s="153" t="s">
        <v>397</v>
      </c>
    </row>
    <row r="207" spans="1:3" x14ac:dyDescent="0.25">
      <c r="A207" s="154">
        <v>192</v>
      </c>
      <c r="B207" s="150" t="s">
        <v>443</v>
      </c>
      <c r="C207" s="153" t="s">
        <v>397</v>
      </c>
    </row>
    <row r="208" spans="1:3" x14ac:dyDescent="0.25">
      <c r="A208" s="154">
        <v>193</v>
      </c>
      <c r="B208" s="150" t="s">
        <v>443</v>
      </c>
      <c r="C208" s="153" t="s">
        <v>397</v>
      </c>
    </row>
    <row r="209" spans="1:3" x14ac:dyDescent="0.25">
      <c r="A209" s="154">
        <v>194</v>
      </c>
      <c r="B209" s="150" t="s">
        <v>443</v>
      </c>
      <c r="C209" s="153" t="s">
        <v>397</v>
      </c>
    </row>
    <row r="210" spans="1:3" x14ac:dyDescent="0.25">
      <c r="A210" s="154">
        <v>195</v>
      </c>
      <c r="B210" s="150" t="s">
        <v>443</v>
      </c>
      <c r="C210" s="153" t="s">
        <v>397</v>
      </c>
    </row>
    <row r="211" spans="1:3" x14ac:dyDescent="0.25">
      <c r="A211" s="154">
        <v>196</v>
      </c>
      <c r="B211" s="150" t="s">
        <v>443</v>
      </c>
      <c r="C211" s="153" t="s">
        <v>397</v>
      </c>
    </row>
    <row r="212" spans="1:3" x14ac:dyDescent="0.25">
      <c r="A212" s="154">
        <v>197</v>
      </c>
      <c r="B212" s="150" t="s">
        <v>443</v>
      </c>
      <c r="C212" s="153" t="s">
        <v>397</v>
      </c>
    </row>
    <row r="213" spans="1:3" x14ac:dyDescent="0.25">
      <c r="A213" s="154">
        <v>198</v>
      </c>
      <c r="B213" s="150" t="s">
        <v>443</v>
      </c>
      <c r="C213" s="153" t="s">
        <v>397</v>
      </c>
    </row>
    <row r="214" spans="1:3" x14ac:dyDescent="0.25">
      <c r="A214" s="154">
        <v>199</v>
      </c>
      <c r="B214" s="150" t="s">
        <v>443</v>
      </c>
      <c r="C214" s="153" t="s">
        <v>397</v>
      </c>
    </row>
    <row r="215" spans="1:3" x14ac:dyDescent="0.25">
      <c r="A215" s="154">
        <v>201</v>
      </c>
      <c r="B215" s="150" t="s">
        <v>443</v>
      </c>
      <c r="C215" s="153" t="s">
        <v>397</v>
      </c>
    </row>
    <row r="216" spans="1:3" x14ac:dyDescent="0.25">
      <c r="A216" s="154">
        <v>202</v>
      </c>
      <c r="B216" s="150" t="s">
        <v>443</v>
      </c>
      <c r="C216" s="153" t="s">
        <v>397</v>
      </c>
    </row>
    <row r="217" spans="1:3" x14ac:dyDescent="0.25">
      <c r="A217" s="154">
        <v>203</v>
      </c>
      <c r="B217" s="150" t="s">
        <v>443</v>
      </c>
      <c r="C217" s="153" t="s">
        <v>397</v>
      </c>
    </row>
    <row r="218" spans="1:3" x14ac:dyDescent="0.25">
      <c r="A218" s="154">
        <v>204</v>
      </c>
      <c r="B218" s="150" t="s">
        <v>443</v>
      </c>
      <c r="C218" s="153" t="s">
        <v>397</v>
      </c>
    </row>
    <row r="219" spans="1:3" x14ac:dyDescent="0.25">
      <c r="A219" s="154">
        <v>205</v>
      </c>
      <c r="B219" s="150" t="s">
        <v>443</v>
      </c>
      <c r="C219" s="153" t="s">
        <v>397</v>
      </c>
    </row>
    <row r="220" spans="1:3" x14ac:dyDescent="0.25">
      <c r="A220" s="154">
        <v>206</v>
      </c>
      <c r="B220" s="150" t="s">
        <v>443</v>
      </c>
      <c r="C220" s="153" t="s">
        <v>397</v>
      </c>
    </row>
    <row r="221" spans="1:3" x14ac:dyDescent="0.25">
      <c r="A221" s="154">
        <v>207</v>
      </c>
      <c r="B221" s="150" t="s">
        <v>443</v>
      </c>
      <c r="C221" s="153" t="s">
        <v>397</v>
      </c>
    </row>
    <row r="222" spans="1:3" x14ac:dyDescent="0.25">
      <c r="A222" s="154">
        <v>208</v>
      </c>
      <c r="B222" s="150" t="s">
        <v>443</v>
      </c>
      <c r="C222" s="153" t="s">
        <v>397</v>
      </c>
    </row>
    <row r="223" spans="1:3" x14ac:dyDescent="0.25">
      <c r="A223" s="154">
        <v>209</v>
      </c>
      <c r="B223" s="150" t="s">
        <v>443</v>
      </c>
      <c r="C223" s="153" t="s">
        <v>417</v>
      </c>
    </row>
    <row r="224" spans="1:3" x14ac:dyDescent="0.25">
      <c r="A224" s="154">
        <v>210</v>
      </c>
      <c r="B224" s="150" t="s">
        <v>443</v>
      </c>
      <c r="C224" s="153" t="s">
        <v>417</v>
      </c>
    </row>
    <row r="225" spans="1:3" x14ac:dyDescent="0.25">
      <c r="A225" s="154">
        <v>211</v>
      </c>
      <c r="B225" s="150" t="s">
        <v>443</v>
      </c>
      <c r="C225" s="153" t="s">
        <v>417</v>
      </c>
    </row>
    <row r="226" spans="1:3" x14ac:dyDescent="0.25">
      <c r="A226" s="154">
        <v>212</v>
      </c>
      <c r="B226" s="150" t="s">
        <v>443</v>
      </c>
      <c r="C226" s="153" t="s">
        <v>417</v>
      </c>
    </row>
    <row r="227" spans="1:3" x14ac:dyDescent="0.25">
      <c r="A227" s="154">
        <v>213</v>
      </c>
      <c r="B227" s="150" t="s">
        <v>443</v>
      </c>
      <c r="C227" s="153" t="s">
        <v>417</v>
      </c>
    </row>
    <row r="228" spans="1:3" x14ac:dyDescent="0.25">
      <c r="A228" s="154">
        <v>214</v>
      </c>
      <c r="B228" s="150" t="s">
        <v>443</v>
      </c>
      <c r="C228" s="153" t="s">
        <v>417</v>
      </c>
    </row>
    <row r="229" spans="1:3" x14ac:dyDescent="0.25">
      <c r="A229" s="154">
        <v>215</v>
      </c>
      <c r="B229" s="150" t="s">
        <v>443</v>
      </c>
      <c r="C229" s="153" t="s">
        <v>417</v>
      </c>
    </row>
    <row r="230" spans="1:3" x14ac:dyDescent="0.25">
      <c r="A230" s="154">
        <v>216</v>
      </c>
      <c r="B230" s="150" t="s">
        <v>443</v>
      </c>
      <c r="C230" s="153" t="s">
        <v>417</v>
      </c>
    </row>
    <row r="231" spans="1:3" x14ac:dyDescent="0.25">
      <c r="A231" s="154">
        <v>217</v>
      </c>
      <c r="B231" s="150" t="s">
        <v>443</v>
      </c>
      <c r="C231" s="153" t="s">
        <v>417</v>
      </c>
    </row>
    <row r="232" spans="1:3" x14ac:dyDescent="0.25">
      <c r="A232" s="154">
        <v>218</v>
      </c>
      <c r="B232" s="150" t="s">
        <v>443</v>
      </c>
      <c r="C232" s="153" t="s">
        <v>417</v>
      </c>
    </row>
    <row r="233" spans="1:3" x14ac:dyDescent="0.25">
      <c r="A233" s="154">
        <v>219</v>
      </c>
      <c r="B233" s="150" t="s">
        <v>443</v>
      </c>
      <c r="C233" s="153" t="s">
        <v>417</v>
      </c>
    </row>
    <row r="234" spans="1:3" x14ac:dyDescent="0.25">
      <c r="A234" s="154">
        <v>220</v>
      </c>
      <c r="B234" s="150" t="s">
        <v>443</v>
      </c>
      <c r="C234" s="153" t="s">
        <v>417</v>
      </c>
    </row>
    <row r="235" spans="1:3" x14ac:dyDescent="0.25">
      <c r="A235" s="154">
        <v>221</v>
      </c>
      <c r="B235" s="150" t="s">
        <v>443</v>
      </c>
      <c r="C235" s="153" t="s">
        <v>417</v>
      </c>
    </row>
    <row r="236" spans="1:3" x14ac:dyDescent="0.25">
      <c r="A236" s="154">
        <v>222</v>
      </c>
      <c r="B236" s="150" t="s">
        <v>443</v>
      </c>
      <c r="C236" s="153" t="s">
        <v>417</v>
      </c>
    </row>
    <row r="237" spans="1:3" x14ac:dyDescent="0.25">
      <c r="A237" s="154">
        <v>223</v>
      </c>
      <c r="B237" s="150" t="s">
        <v>443</v>
      </c>
      <c r="C237" s="153" t="s">
        <v>417</v>
      </c>
    </row>
    <row r="238" spans="1:3" x14ac:dyDescent="0.25">
      <c r="A238" s="154">
        <v>224</v>
      </c>
      <c r="B238" s="150" t="s">
        <v>443</v>
      </c>
      <c r="C238" s="153" t="s">
        <v>417</v>
      </c>
    </row>
    <row r="239" spans="1:3" x14ac:dyDescent="0.25">
      <c r="A239" s="154">
        <v>225</v>
      </c>
      <c r="B239" s="150" t="s">
        <v>443</v>
      </c>
      <c r="C239" s="153" t="s">
        <v>417</v>
      </c>
    </row>
    <row r="240" spans="1:3" x14ac:dyDescent="0.25">
      <c r="A240" s="154">
        <v>226</v>
      </c>
      <c r="B240" s="150" t="s">
        <v>443</v>
      </c>
      <c r="C240" s="153" t="s">
        <v>417</v>
      </c>
    </row>
    <row r="241" spans="1:3" x14ac:dyDescent="0.25">
      <c r="A241" s="154">
        <v>227</v>
      </c>
      <c r="B241" s="150" t="s">
        <v>443</v>
      </c>
      <c r="C241" s="153" t="s">
        <v>417</v>
      </c>
    </row>
    <row r="242" spans="1:3" x14ac:dyDescent="0.25">
      <c r="A242" s="154">
        <v>228</v>
      </c>
      <c r="B242" s="150" t="s">
        <v>453</v>
      </c>
      <c r="C242" s="153" t="s">
        <v>397</v>
      </c>
    </row>
    <row r="243" spans="1:3" x14ac:dyDescent="0.25">
      <c r="A243" s="154">
        <v>229</v>
      </c>
      <c r="B243" s="150" t="s">
        <v>453</v>
      </c>
      <c r="C243" s="153" t="s">
        <v>397</v>
      </c>
    </row>
    <row r="244" spans="1:3" x14ac:dyDescent="0.25">
      <c r="A244" s="154">
        <v>230</v>
      </c>
      <c r="B244" s="150" t="s">
        <v>443</v>
      </c>
      <c r="C244" s="153" t="s">
        <v>397</v>
      </c>
    </row>
    <row r="245" spans="1:3" x14ac:dyDescent="0.25">
      <c r="A245" s="154">
        <v>231</v>
      </c>
      <c r="B245" s="150" t="s">
        <v>431</v>
      </c>
      <c r="C245" s="153" t="s">
        <v>417</v>
      </c>
    </row>
    <row r="246" spans="1:3" x14ac:dyDescent="0.25">
      <c r="A246" s="154">
        <v>233</v>
      </c>
      <c r="B246" s="150" t="s">
        <v>431</v>
      </c>
      <c r="C246" s="153" t="s">
        <v>417</v>
      </c>
    </row>
    <row r="247" spans="1:3" x14ac:dyDescent="0.25">
      <c r="A247" s="154">
        <v>234</v>
      </c>
      <c r="B247" s="150" t="s">
        <v>431</v>
      </c>
      <c r="C247" s="153" t="s">
        <v>417</v>
      </c>
    </row>
    <row r="248" spans="1:3" x14ac:dyDescent="0.25">
      <c r="A248" s="154">
        <v>235</v>
      </c>
      <c r="B248" s="150" t="s">
        <v>431</v>
      </c>
      <c r="C248" s="153" t="s">
        <v>417</v>
      </c>
    </row>
    <row r="249" spans="1:3" x14ac:dyDescent="0.25">
      <c r="A249" s="154">
        <v>236</v>
      </c>
      <c r="B249" s="150" t="s">
        <v>431</v>
      </c>
      <c r="C249" s="153" t="s">
        <v>417</v>
      </c>
    </row>
    <row r="250" spans="1:3" x14ac:dyDescent="0.25">
      <c r="A250" s="154">
        <v>237</v>
      </c>
      <c r="B250" s="150" t="s">
        <v>431</v>
      </c>
      <c r="C250" s="153" t="s">
        <v>417</v>
      </c>
    </row>
    <row r="251" spans="1:3" x14ac:dyDescent="0.25">
      <c r="A251" s="154">
        <v>238</v>
      </c>
      <c r="B251" s="150" t="s">
        <v>443</v>
      </c>
      <c r="C251" s="153" t="s">
        <v>417</v>
      </c>
    </row>
    <row r="252" spans="1:3" x14ac:dyDescent="0.25">
      <c r="A252" s="154">
        <v>241</v>
      </c>
      <c r="B252" s="150" t="s">
        <v>454</v>
      </c>
      <c r="C252" s="153" t="s">
        <v>417</v>
      </c>
    </row>
    <row r="253" spans="1:3" x14ac:dyDescent="0.25">
      <c r="A253" s="154">
        <v>242</v>
      </c>
      <c r="B253" s="150" t="s">
        <v>455</v>
      </c>
      <c r="C253" s="153" t="s">
        <v>417</v>
      </c>
    </row>
    <row r="254" spans="1:3" x14ac:dyDescent="0.25">
      <c r="A254" s="154">
        <v>243</v>
      </c>
      <c r="B254" s="150" t="s">
        <v>419</v>
      </c>
      <c r="C254" s="153" t="s">
        <v>417</v>
      </c>
    </row>
    <row r="255" spans="1:3" x14ac:dyDescent="0.25">
      <c r="A255" s="154">
        <v>244</v>
      </c>
      <c r="B255" s="150" t="s">
        <v>443</v>
      </c>
      <c r="C255" s="153" t="s">
        <v>417</v>
      </c>
    </row>
    <row r="256" spans="1:3" x14ac:dyDescent="0.25">
      <c r="A256" s="154">
        <v>245</v>
      </c>
      <c r="B256" s="150" t="s">
        <v>455</v>
      </c>
      <c r="C256" s="153" t="s">
        <v>417</v>
      </c>
    </row>
    <row r="257" spans="1:3" x14ac:dyDescent="0.25">
      <c r="A257" s="154">
        <v>246</v>
      </c>
      <c r="B257" s="150" t="s">
        <v>456</v>
      </c>
      <c r="C257" s="153" t="s">
        <v>417</v>
      </c>
    </row>
    <row r="258" spans="1:3" x14ac:dyDescent="0.25">
      <c r="A258" s="154">
        <v>247</v>
      </c>
      <c r="B258" s="150" t="s">
        <v>455</v>
      </c>
      <c r="C258" s="153" t="s">
        <v>417</v>
      </c>
    </row>
    <row r="259" spans="1:3" x14ac:dyDescent="0.25">
      <c r="A259" s="154">
        <v>248</v>
      </c>
      <c r="B259" s="150" t="s">
        <v>443</v>
      </c>
      <c r="C259" s="153" t="s">
        <v>417</v>
      </c>
    </row>
    <row r="260" spans="1:3" x14ac:dyDescent="0.25">
      <c r="A260" s="154">
        <v>249</v>
      </c>
      <c r="B260" s="150" t="s">
        <v>455</v>
      </c>
      <c r="C260" s="153" t="s">
        <v>417</v>
      </c>
    </row>
    <row r="261" spans="1:3" x14ac:dyDescent="0.25">
      <c r="A261" s="154">
        <v>250</v>
      </c>
      <c r="B261" s="150" t="s">
        <v>457</v>
      </c>
      <c r="C261" s="153" t="s">
        <v>397</v>
      </c>
    </row>
    <row r="262" spans="1:3" x14ac:dyDescent="0.25">
      <c r="A262" s="154">
        <v>251</v>
      </c>
      <c r="B262" s="150" t="s">
        <v>457</v>
      </c>
      <c r="C262" s="153" t="s">
        <v>397</v>
      </c>
    </row>
    <row r="263" spans="1:3" x14ac:dyDescent="0.25">
      <c r="A263" s="154">
        <v>252</v>
      </c>
      <c r="B263" s="150" t="s">
        <v>457</v>
      </c>
      <c r="C263" s="153" t="s">
        <v>397</v>
      </c>
    </row>
    <row r="264" spans="1:3" x14ac:dyDescent="0.25">
      <c r="A264" s="154">
        <v>253</v>
      </c>
      <c r="B264" s="150" t="s">
        <v>457</v>
      </c>
      <c r="C264" s="153" t="s">
        <v>397</v>
      </c>
    </row>
    <row r="265" spans="1:3" x14ac:dyDescent="0.25">
      <c r="A265" s="154">
        <v>254</v>
      </c>
      <c r="B265" s="150" t="s">
        <v>458</v>
      </c>
      <c r="C265" s="153" t="s">
        <v>417</v>
      </c>
    </row>
    <row r="266" spans="1:3" x14ac:dyDescent="0.25">
      <c r="A266" s="154">
        <v>255</v>
      </c>
      <c r="B266" s="150" t="s">
        <v>459</v>
      </c>
      <c r="C266" s="153" t="s">
        <v>417</v>
      </c>
    </row>
    <row r="267" spans="1:3" x14ac:dyDescent="0.25">
      <c r="A267" s="154">
        <v>257</v>
      </c>
      <c r="B267" s="150" t="s">
        <v>460</v>
      </c>
      <c r="C267" s="153" t="s">
        <v>417</v>
      </c>
    </row>
    <row r="268" spans="1:3" x14ac:dyDescent="0.25">
      <c r="A268" s="154">
        <v>258</v>
      </c>
      <c r="B268" s="150" t="s">
        <v>461</v>
      </c>
      <c r="C268" s="153" t="s">
        <v>417</v>
      </c>
    </row>
    <row r="269" spans="1:3" x14ac:dyDescent="0.25">
      <c r="A269" s="154">
        <v>259</v>
      </c>
      <c r="B269" s="150" t="s">
        <v>462</v>
      </c>
      <c r="C269" s="153" t="s">
        <v>417</v>
      </c>
    </row>
    <row r="270" spans="1:3" x14ac:dyDescent="0.25">
      <c r="A270" s="154">
        <v>260</v>
      </c>
      <c r="B270" s="150" t="s">
        <v>461</v>
      </c>
      <c r="C270" s="153" t="s">
        <v>397</v>
      </c>
    </row>
    <row r="271" spans="1:3" x14ac:dyDescent="0.25">
      <c r="A271" s="154">
        <v>261</v>
      </c>
      <c r="B271" s="150" t="s">
        <v>461</v>
      </c>
      <c r="C271" s="153" t="s">
        <v>417</v>
      </c>
    </row>
    <row r="272" spans="1:3" x14ac:dyDescent="0.25">
      <c r="A272" s="154">
        <v>262</v>
      </c>
      <c r="B272" s="150" t="s">
        <v>461</v>
      </c>
      <c r="C272" s="153" t="s">
        <v>417</v>
      </c>
    </row>
    <row r="273" spans="1:3" x14ac:dyDescent="0.25">
      <c r="A273" s="154">
        <v>263</v>
      </c>
      <c r="B273" s="150" t="s">
        <v>461</v>
      </c>
      <c r="C273" s="153" t="s">
        <v>417</v>
      </c>
    </row>
    <row r="274" spans="1:3" x14ac:dyDescent="0.25">
      <c r="A274" s="154">
        <v>264</v>
      </c>
      <c r="B274" s="150" t="s">
        <v>461</v>
      </c>
      <c r="C274" s="153" t="s">
        <v>417</v>
      </c>
    </row>
    <row r="275" spans="1:3" x14ac:dyDescent="0.25">
      <c r="A275" s="154">
        <v>265</v>
      </c>
      <c r="B275" s="150" t="s">
        <v>463</v>
      </c>
      <c r="C275" s="153" t="s">
        <v>397</v>
      </c>
    </row>
    <row r="276" spans="1:3" x14ac:dyDescent="0.25">
      <c r="A276" s="154">
        <v>266</v>
      </c>
      <c r="B276" s="150" t="s">
        <v>463</v>
      </c>
      <c r="C276" s="153" t="s">
        <v>397</v>
      </c>
    </row>
    <row r="277" spans="1:3" x14ac:dyDescent="0.25">
      <c r="A277" s="154">
        <v>267</v>
      </c>
      <c r="B277" s="150" t="s">
        <v>463</v>
      </c>
      <c r="C277" s="153" t="s">
        <v>397</v>
      </c>
    </row>
    <row r="278" spans="1:3" x14ac:dyDescent="0.25">
      <c r="A278" s="154">
        <v>268</v>
      </c>
      <c r="B278" s="150" t="s">
        <v>463</v>
      </c>
      <c r="C278" s="153" t="s">
        <v>397</v>
      </c>
    </row>
    <row r="279" spans="1:3" x14ac:dyDescent="0.25">
      <c r="A279" s="154">
        <v>269</v>
      </c>
      <c r="B279" s="150" t="s">
        <v>463</v>
      </c>
      <c r="C279" s="153" t="s">
        <v>397</v>
      </c>
    </row>
    <row r="280" spans="1:3" x14ac:dyDescent="0.25">
      <c r="A280" s="154">
        <v>270</v>
      </c>
      <c r="B280" s="150" t="s">
        <v>463</v>
      </c>
      <c r="C280" s="153" t="s">
        <v>397</v>
      </c>
    </row>
    <row r="281" spans="1:3" x14ac:dyDescent="0.25">
      <c r="A281" s="154">
        <v>271</v>
      </c>
      <c r="B281" s="150" t="s">
        <v>463</v>
      </c>
      <c r="C281" s="153" t="s">
        <v>397</v>
      </c>
    </row>
    <row r="282" spans="1:3" x14ac:dyDescent="0.25">
      <c r="A282" s="154">
        <v>272</v>
      </c>
      <c r="B282" s="150" t="s">
        <v>463</v>
      </c>
      <c r="C282" s="153" t="s">
        <v>397</v>
      </c>
    </row>
    <row r="283" spans="1:3" x14ac:dyDescent="0.25">
      <c r="A283" s="154">
        <v>273</v>
      </c>
      <c r="B283" s="150" t="s">
        <v>463</v>
      </c>
      <c r="C283" s="153" t="s">
        <v>397</v>
      </c>
    </row>
    <row r="284" spans="1:3" x14ac:dyDescent="0.25">
      <c r="A284" s="154">
        <v>274</v>
      </c>
      <c r="B284" s="150" t="s">
        <v>463</v>
      </c>
      <c r="C284" s="153" t="s">
        <v>397</v>
      </c>
    </row>
    <row r="285" spans="1:3" x14ac:dyDescent="0.25">
      <c r="A285" s="154">
        <v>276</v>
      </c>
      <c r="B285" s="150" t="s">
        <v>463</v>
      </c>
      <c r="C285" s="153" t="s">
        <v>397</v>
      </c>
    </row>
    <row r="286" spans="1:3" x14ac:dyDescent="0.25">
      <c r="A286" s="154">
        <v>277</v>
      </c>
      <c r="B286" s="150" t="s">
        <v>464</v>
      </c>
      <c r="C286" s="153" t="s">
        <v>397</v>
      </c>
    </row>
    <row r="287" spans="1:3" x14ac:dyDescent="0.25">
      <c r="A287" s="154">
        <v>278</v>
      </c>
      <c r="B287" s="150" t="s">
        <v>465</v>
      </c>
      <c r="C287" s="153" t="s">
        <v>397</v>
      </c>
    </row>
    <row r="288" spans="1:3" x14ac:dyDescent="0.25">
      <c r="A288" s="154">
        <v>279</v>
      </c>
      <c r="B288" s="150" t="s">
        <v>466</v>
      </c>
      <c r="C288" s="153" t="s">
        <v>397</v>
      </c>
    </row>
    <row r="289" spans="1:3" x14ac:dyDescent="0.25">
      <c r="A289" s="154">
        <v>280</v>
      </c>
      <c r="B289" s="150" t="s">
        <v>467</v>
      </c>
      <c r="C289" s="153" t="s">
        <v>397</v>
      </c>
    </row>
    <row r="290" spans="1:3" x14ac:dyDescent="0.25">
      <c r="A290" s="154">
        <v>281</v>
      </c>
      <c r="B290" s="150" t="s">
        <v>468</v>
      </c>
      <c r="C290" s="153" t="s">
        <v>417</v>
      </c>
    </row>
    <row r="291" spans="1:3" x14ac:dyDescent="0.25">
      <c r="A291" s="154">
        <v>283</v>
      </c>
      <c r="B291" s="150" t="s">
        <v>469</v>
      </c>
      <c r="C291" s="153" t="s">
        <v>417</v>
      </c>
    </row>
    <row r="292" spans="1:3" x14ac:dyDescent="0.25">
      <c r="A292" s="154">
        <v>284</v>
      </c>
      <c r="B292" s="150" t="s">
        <v>410</v>
      </c>
      <c r="C292" s="153" t="s">
        <v>397</v>
      </c>
    </row>
    <row r="293" spans="1:3" x14ac:dyDescent="0.25">
      <c r="A293" s="154">
        <v>285</v>
      </c>
      <c r="B293" s="150" t="s">
        <v>410</v>
      </c>
      <c r="C293" s="153" t="s">
        <v>397</v>
      </c>
    </row>
    <row r="294" spans="1:3" x14ac:dyDescent="0.25">
      <c r="A294" s="154">
        <v>286</v>
      </c>
      <c r="B294" s="150" t="s">
        <v>470</v>
      </c>
      <c r="C294" s="153" t="s">
        <v>397</v>
      </c>
    </row>
    <row r="295" spans="1:3" x14ac:dyDescent="0.25">
      <c r="A295" s="154">
        <v>287</v>
      </c>
      <c r="B295" s="150" t="s">
        <v>471</v>
      </c>
      <c r="C295" s="153" t="s">
        <v>397</v>
      </c>
    </row>
    <row r="296" spans="1:3" x14ac:dyDescent="0.25">
      <c r="A296" s="154">
        <v>288</v>
      </c>
      <c r="B296" s="150" t="s">
        <v>472</v>
      </c>
      <c r="C296" s="153" t="s">
        <v>397</v>
      </c>
    </row>
    <row r="297" spans="1:3" x14ac:dyDescent="0.25">
      <c r="A297" s="154">
        <v>289</v>
      </c>
      <c r="B297" s="150" t="s">
        <v>472</v>
      </c>
      <c r="C297" s="153" t="s">
        <v>397</v>
      </c>
    </row>
    <row r="298" spans="1:3" x14ac:dyDescent="0.25">
      <c r="A298" s="154">
        <v>290</v>
      </c>
      <c r="B298" s="150" t="s">
        <v>472</v>
      </c>
      <c r="C298" s="153" t="s">
        <v>397</v>
      </c>
    </row>
    <row r="299" spans="1:3" x14ac:dyDescent="0.25">
      <c r="A299" s="154">
        <v>291</v>
      </c>
      <c r="B299" s="150" t="s">
        <v>472</v>
      </c>
      <c r="C299" s="153" t="s">
        <v>397</v>
      </c>
    </row>
    <row r="300" spans="1:3" x14ac:dyDescent="0.25">
      <c r="A300" s="154">
        <v>292</v>
      </c>
      <c r="B300" s="150" t="s">
        <v>472</v>
      </c>
      <c r="C300" s="153" t="s">
        <v>397</v>
      </c>
    </row>
    <row r="301" spans="1:3" x14ac:dyDescent="0.25">
      <c r="A301" s="154">
        <v>297</v>
      </c>
      <c r="B301" s="150" t="s">
        <v>472</v>
      </c>
      <c r="C301" s="153" t="s">
        <v>397</v>
      </c>
    </row>
    <row r="302" spans="1:3" x14ac:dyDescent="0.25">
      <c r="A302" s="154">
        <v>298</v>
      </c>
      <c r="B302" s="150" t="s">
        <v>472</v>
      </c>
      <c r="C302" s="153" t="s">
        <v>397</v>
      </c>
    </row>
    <row r="303" spans="1:3" x14ac:dyDescent="0.25">
      <c r="A303" s="154">
        <v>299</v>
      </c>
      <c r="B303" s="150" t="s">
        <v>472</v>
      </c>
      <c r="C303" s="153" t="s">
        <v>397</v>
      </c>
    </row>
    <row r="304" spans="1:3" x14ac:dyDescent="0.25">
      <c r="A304" s="154">
        <v>300</v>
      </c>
      <c r="B304" s="150" t="s">
        <v>473</v>
      </c>
      <c r="C304" s="153" t="s">
        <v>417</v>
      </c>
    </row>
    <row r="305" spans="1:3" x14ac:dyDescent="0.25">
      <c r="A305" s="154">
        <v>301</v>
      </c>
      <c r="B305" s="150" t="s">
        <v>474</v>
      </c>
      <c r="C305" s="153" t="s">
        <v>417</v>
      </c>
    </row>
    <row r="306" spans="1:3" x14ac:dyDescent="0.25">
      <c r="A306" s="154">
        <v>302</v>
      </c>
      <c r="B306" s="150" t="s">
        <v>475</v>
      </c>
      <c r="C306" s="153" t="s">
        <v>417</v>
      </c>
    </row>
    <row r="307" spans="1:3" x14ac:dyDescent="0.25">
      <c r="A307" s="154">
        <v>303</v>
      </c>
      <c r="B307" s="150" t="s">
        <v>472</v>
      </c>
      <c r="C307" s="153" t="s">
        <v>397</v>
      </c>
    </row>
    <row r="308" spans="1:3" x14ac:dyDescent="0.25">
      <c r="A308" s="154">
        <v>304</v>
      </c>
      <c r="B308" s="150" t="s">
        <v>472</v>
      </c>
      <c r="C308" s="153" t="s">
        <v>397</v>
      </c>
    </row>
    <row r="309" spans="1:3" x14ac:dyDescent="0.25">
      <c r="A309" s="154">
        <v>305</v>
      </c>
      <c r="B309" s="150" t="s">
        <v>476</v>
      </c>
      <c r="C309" s="153" t="s">
        <v>417</v>
      </c>
    </row>
    <row r="310" spans="1:3" x14ac:dyDescent="0.25">
      <c r="A310" s="154">
        <v>306</v>
      </c>
      <c r="B310" s="150" t="s">
        <v>476</v>
      </c>
      <c r="C310" s="153" t="s">
        <v>417</v>
      </c>
    </row>
    <row r="311" spans="1:3" x14ac:dyDescent="0.25">
      <c r="A311" s="154">
        <v>307</v>
      </c>
      <c r="B311" s="150" t="s">
        <v>476</v>
      </c>
      <c r="C311" s="153" t="s">
        <v>417</v>
      </c>
    </row>
    <row r="312" spans="1:3" x14ac:dyDescent="0.25">
      <c r="A312" s="154">
        <v>308</v>
      </c>
      <c r="B312" s="150" t="s">
        <v>476</v>
      </c>
      <c r="C312" s="153" t="s">
        <v>417</v>
      </c>
    </row>
    <row r="313" spans="1:3" x14ac:dyDescent="0.25">
      <c r="A313" s="154">
        <v>309</v>
      </c>
      <c r="B313" s="150" t="s">
        <v>477</v>
      </c>
      <c r="C313" s="153" t="s">
        <v>417</v>
      </c>
    </row>
    <row r="314" spans="1:3" x14ac:dyDescent="0.25">
      <c r="A314" s="154">
        <v>310</v>
      </c>
      <c r="B314" s="150" t="s">
        <v>478</v>
      </c>
      <c r="C314" s="153" t="s">
        <v>417</v>
      </c>
    </row>
    <row r="315" spans="1:3" x14ac:dyDescent="0.25">
      <c r="A315" s="154">
        <v>312</v>
      </c>
      <c r="B315" s="150" t="s">
        <v>479</v>
      </c>
      <c r="C315" s="153" t="s">
        <v>417</v>
      </c>
    </row>
    <row r="316" spans="1:3" x14ac:dyDescent="0.25">
      <c r="A316" s="154">
        <v>313</v>
      </c>
      <c r="B316" s="150" t="s">
        <v>480</v>
      </c>
      <c r="C316" s="153" t="s">
        <v>397</v>
      </c>
    </row>
    <row r="317" spans="1:3" x14ac:dyDescent="0.25">
      <c r="A317" s="154">
        <v>314</v>
      </c>
      <c r="B317" s="150" t="s">
        <v>481</v>
      </c>
      <c r="C317" s="153" t="s">
        <v>397</v>
      </c>
    </row>
    <row r="318" spans="1:3" x14ac:dyDescent="0.25">
      <c r="A318" s="154">
        <v>315</v>
      </c>
      <c r="B318" s="150" t="s">
        <v>482</v>
      </c>
      <c r="C318" s="153" t="s">
        <v>397</v>
      </c>
    </row>
    <row r="319" spans="1:3" x14ac:dyDescent="0.25">
      <c r="A319" s="154">
        <v>316</v>
      </c>
      <c r="B319" s="150" t="s">
        <v>483</v>
      </c>
      <c r="C319" s="153" t="s">
        <v>417</v>
      </c>
    </row>
    <row r="320" spans="1:3" x14ac:dyDescent="0.25">
      <c r="A320" s="154">
        <v>317</v>
      </c>
      <c r="B320" s="150" t="s">
        <v>483</v>
      </c>
      <c r="C320" s="153" t="s">
        <v>417</v>
      </c>
    </row>
    <row r="321" spans="1:3" x14ac:dyDescent="0.25">
      <c r="A321" s="154">
        <v>318</v>
      </c>
      <c r="B321" s="150" t="s">
        <v>483</v>
      </c>
      <c r="C321" s="153" t="s">
        <v>417</v>
      </c>
    </row>
    <row r="322" spans="1:3" x14ac:dyDescent="0.25">
      <c r="A322" s="154">
        <v>319</v>
      </c>
      <c r="B322" s="150" t="s">
        <v>484</v>
      </c>
      <c r="C322" s="153" t="s">
        <v>417</v>
      </c>
    </row>
    <row r="323" spans="1:3" x14ac:dyDescent="0.25">
      <c r="A323" s="154">
        <v>320</v>
      </c>
      <c r="B323" s="150" t="s">
        <v>483</v>
      </c>
      <c r="C323" s="153" t="s">
        <v>417</v>
      </c>
    </row>
    <row r="324" spans="1:3" x14ac:dyDescent="0.25">
      <c r="A324" s="154">
        <v>321</v>
      </c>
      <c r="B324" s="150" t="s">
        <v>483</v>
      </c>
      <c r="C324" s="153" t="s">
        <v>417</v>
      </c>
    </row>
    <row r="325" spans="1:3" x14ac:dyDescent="0.25">
      <c r="A325" s="154">
        <v>322</v>
      </c>
      <c r="B325" s="150" t="s">
        <v>483</v>
      </c>
      <c r="C325" s="153" t="s">
        <v>417</v>
      </c>
    </row>
    <row r="326" spans="1:3" x14ac:dyDescent="0.25">
      <c r="A326" s="154">
        <v>323</v>
      </c>
      <c r="B326" s="150" t="s">
        <v>483</v>
      </c>
      <c r="C326" s="153" t="s">
        <v>417</v>
      </c>
    </row>
    <row r="327" spans="1:3" x14ac:dyDescent="0.25">
      <c r="A327" s="154">
        <v>324</v>
      </c>
      <c r="B327" s="150" t="s">
        <v>485</v>
      </c>
      <c r="C327" s="153" t="s">
        <v>417</v>
      </c>
    </row>
    <row r="328" spans="1:3" x14ac:dyDescent="0.25">
      <c r="A328" s="154">
        <v>325</v>
      </c>
      <c r="B328" s="150" t="s">
        <v>486</v>
      </c>
      <c r="C328" s="153" t="s">
        <v>417</v>
      </c>
    </row>
    <row r="329" spans="1:3" x14ac:dyDescent="0.25">
      <c r="A329" s="154">
        <v>326</v>
      </c>
      <c r="B329" s="150" t="s">
        <v>486</v>
      </c>
      <c r="C329" s="153" t="s">
        <v>417</v>
      </c>
    </row>
    <row r="330" spans="1:3" x14ac:dyDescent="0.25">
      <c r="A330" s="154">
        <v>327</v>
      </c>
      <c r="B330" s="150" t="s">
        <v>486</v>
      </c>
      <c r="C330" s="153" t="s">
        <v>417</v>
      </c>
    </row>
    <row r="331" spans="1:3" x14ac:dyDescent="0.25">
      <c r="A331" s="154">
        <v>328</v>
      </c>
      <c r="B331" s="150" t="s">
        <v>486</v>
      </c>
      <c r="C331" s="153" t="s">
        <v>417</v>
      </c>
    </row>
    <row r="332" spans="1:3" x14ac:dyDescent="0.25">
      <c r="A332" s="154">
        <v>329</v>
      </c>
      <c r="B332" s="150" t="s">
        <v>486</v>
      </c>
      <c r="C332" s="153" t="s">
        <v>417</v>
      </c>
    </row>
    <row r="333" spans="1:3" x14ac:dyDescent="0.25">
      <c r="A333" s="154">
        <v>330</v>
      </c>
      <c r="B333" s="150" t="s">
        <v>486</v>
      </c>
      <c r="C333" s="153" t="s">
        <v>417</v>
      </c>
    </row>
    <row r="334" spans="1:3" x14ac:dyDescent="0.25">
      <c r="A334" s="154">
        <v>331</v>
      </c>
      <c r="B334" s="150" t="s">
        <v>486</v>
      </c>
      <c r="C334" s="153" t="s">
        <v>417</v>
      </c>
    </row>
    <row r="335" spans="1:3" x14ac:dyDescent="0.25">
      <c r="A335" s="154">
        <v>332</v>
      </c>
      <c r="B335" s="150" t="s">
        <v>486</v>
      </c>
      <c r="C335" s="153" t="s">
        <v>397</v>
      </c>
    </row>
    <row r="336" spans="1:3" x14ac:dyDescent="0.25">
      <c r="A336" s="154">
        <v>334</v>
      </c>
      <c r="B336" s="150" t="s">
        <v>487</v>
      </c>
      <c r="C336" s="153" t="s">
        <v>417</v>
      </c>
    </row>
    <row r="337" spans="1:3" x14ac:dyDescent="0.25">
      <c r="A337" s="154">
        <v>335</v>
      </c>
      <c r="B337" s="150" t="s">
        <v>488</v>
      </c>
      <c r="C337" s="153" t="s">
        <v>417</v>
      </c>
    </row>
    <row r="338" spans="1:3" x14ac:dyDescent="0.25">
      <c r="A338" s="154">
        <v>336</v>
      </c>
      <c r="B338" s="150" t="s">
        <v>489</v>
      </c>
      <c r="C338" s="153" t="s">
        <v>397</v>
      </c>
    </row>
    <row r="339" spans="1:3" x14ac:dyDescent="0.25">
      <c r="A339" s="154">
        <v>337</v>
      </c>
      <c r="B339" s="150" t="s">
        <v>489</v>
      </c>
      <c r="C339" s="153" t="s">
        <v>397</v>
      </c>
    </row>
    <row r="340" spans="1:3" x14ac:dyDescent="0.25">
      <c r="A340" s="154">
        <v>338</v>
      </c>
      <c r="B340" s="150" t="s">
        <v>490</v>
      </c>
      <c r="C340" s="153" t="s">
        <v>417</v>
      </c>
    </row>
    <row r="341" spans="1:3" x14ac:dyDescent="0.25">
      <c r="A341" s="154">
        <v>339</v>
      </c>
      <c r="B341" s="150" t="s">
        <v>491</v>
      </c>
      <c r="C341" s="153" t="s">
        <v>397</v>
      </c>
    </row>
    <row r="342" spans="1:3" x14ac:dyDescent="0.25">
      <c r="A342" s="154">
        <v>340</v>
      </c>
      <c r="B342" s="150" t="s">
        <v>491</v>
      </c>
      <c r="C342" s="153" t="s">
        <v>397</v>
      </c>
    </row>
    <row r="343" spans="1:3" x14ac:dyDescent="0.25">
      <c r="A343" s="154">
        <v>341</v>
      </c>
      <c r="B343" s="150" t="s">
        <v>491</v>
      </c>
      <c r="C343" s="153" t="s">
        <v>397</v>
      </c>
    </row>
    <row r="344" spans="1:3" x14ac:dyDescent="0.25">
      <c r="A344" s="154">
        <v>342</v>
      </c>
      <c r="B344" s="150" t="s">
        <v>492</v>
      </c>
      <c r="C344" s="153" t="s">
        <v>417</v>
      </c>
    </row>
    <row r="345" spans="1:3" x14ac:dyDescent="0.25">
      <c r="A345" s="154">
        <v>343</v>
      </c>
      <c r="B345" s="150" t="s">
        <v>493</v>
      </c>
      <c r="C345" s="153" t="s">
        <v>417</v>
      </c>
    </row>
    <row r="346" spans="1:3" x14ac:dyDescent="0.25">
      <c r="A346" s="154">
        <v>344</v>
      </c>
      <c r="B346" s="150" t="s">
        <v>494</v>
      </c>
      <c r="C346" s="153" t="s">
        <v>417</v>
      </c>
    </row>
    <row r="347" spans="1:3" x14ac:dyDescent="0.25">
      <c r="A347" s="154">
        <v>344</v>
      </c>
      <c r="B347" s="150" t="s">
        <v>494</v>
      </c>
      <c r="C347" s="153" t="s">
        <v>397</v>
      </c>
    </row>
    <row r="348" spans="1:3" x14ac:dyDescent="0.25">
      <c r="A348" s="154">
        <v>345</v>
      </c>
      <c r="B348" s="150" t="s">
        <v>495</v>
      </c>
      <c r="C348" s="153" t="s">
        <v>417</v>
      </c>
    </row>
    <row r="349" spans="1:3" x14ac:dyDescent="0.25">
      <c r="A349" s="154">
        <v>346</v>
      </c>
      <c r="B349" s="150" t="s">
        <v>496</v>
      </c>
      <c r="C349" s="153" t="s">
        <v>397</v>
      </c>
    </row>
    <row r="350" spans="1:3" x14ac:dyDescent="0.25">
      <c r="A350" s="154">
        <v>347</v>
      </c>
      <c r="B350" s="150" t="s">
        <v>497</v>
      </c>
      <c r="C350" s="153" t="s">
        <v>397</v>
      </c>
    </row>
    <row r="351" spans="1:3" x14ac:dyDescent="0.25">
      <c r="A351" s="154">
        <v>348</v>
      </c>
      <c r="B351" s="150" t="s">
        <v>497</v>
      </c>
      <c r="C351" s="153" t="s">
        <v>397</v>
      </c>
    </row>
    <row r="352" spans="1:3" x14ac:dyDescent="0.25">
      <c r="A352" s="154">
        <v>349</v>
      </c>
      <c r="B352" s="150" t="s">
        <v>443</v>
      </c>
      <c r="C352" s="153" t="s">
        <v>417</v>
      </c>
    </row>
    <row r="353" spans="1:3" x14ac:dyDescent="0.25">
      <c r="A353" s="154">
        <v>350</v>
      </c>
      <c r="B353" s="150" t="s">
        <v>498</v>
      </c>
      <c r="C353" s="153" t="s">
        <v>397</v>
      </c>
    </row>
    <row r="354" spans="1:3" x14ac:dyDescent="0.25">
      <c r="A354" s="154">
        <v>351</v>
      </c>
      <c r="B354" s="150" t="s">
        <v>499</v>
      </c>
      <c r="C354" s="153" t="s">
        <v>417</v>
      </c>
    </row>
    <row r="355" spans="1:3" x14ac:dyDescent="0.25">
      <c r="A355" s="154">
        <v>352</v>
      </c>
      <c r="B355" s="150" t="s">
        <v>500</v>
      </c>
      <c r="C355" s="153" t="s">
        <v>417</v>
      </c>
    </row>
    <row r="356" spans="1:3" x14ac:dyDescent="0.25">
      <c r="A356" s="154">
        <v>353</v>
      </c>
      <c r="B356" s="150" t="s">
        <v>501</v>
      </c>
      <c r="C356" s="153" t="s">
        <v>417</v>
      </c>
    </row>
    <row r="357" spans="1:3" x14ac:dyDescent="0.25">
      <c r="A357" s="154">
        <v>354</v>
      </c>
      <c r="B357" s="150" t="s">
        <v>418</v>
      </c>
      <c r="C357" s="153" t="s">
        <v>397</v>
      </c>
    </row>
    <row r="358" spans="1:3" x14ac:dyDescent="0.25">
      <c r="A358" s="154">
        <v>355</v>
      </c>
      <c r="B358" s="150" t="s">
        <v>502</v>
      </c>
      <c r="C358" s="153" t="s">
        <v>417</v>
      </c>
    </row>
    <row r="359" spans="1:3" x14ac:dyDescent="0.25">
      <c r="A359" s="154">
        <v>357</v>
      </c>
      <c r="B359" s="150" t="s">
        <v>503</v>
      </c>
      <c r="C359" s="153" t="s">
        <v>397</v>
      </c>
    </row>
    <row r="360" spans="1:3" x14ac:dyDescent="0.25">
      <c r="A360" s="154">
        <v>358</v>
      </c>
      <c r="B360" s="150" t="s">
        <v>503</v>
      </c>
      <c r="C360" s="153" t="s">
        <v>397</v>
      </c>
    </row>
    <row r="361" spans="1:3" x14ac:dyDescent="0.25">
      <c r="A361" s="154">
        <v>359</v>
      </c>
      <c r="B361" s="150" t="s">
        <v>503</v>
      </c>
      <c r="C361" s="153" t="s">
        <v>397</v>
      </c>
    </row>
    <row r="362" spans="1:3" x14ac:dyDescent="0.25">
      <c r="A362" s="154">
        <v>360</v>
      </c>
      <c r="B362" s="150" t="s">
        <v>503</v>
      </c>
      <c r="C362" s="153" t="s">
        <v>397</v>
      </c>
    </row>
    <row r="363" spans="1:3" x14ac:dyDescent="0.25">
      <c r="A363" s="154">
        <v>361</v>
      </c>
      <c r="B363" s="150" t="s">
        <v>503</v>
      </c>
      <c r="C363" s="153" t="s">
        <v>397</v>
      </c>
    </row>
    <row r="364" spans="1:3" x14ac:dyDescent="0.25">
      <c r="A364" s="154">
        <v>362</v>
      </c>
      <c r="B364" s="150" t="s">
        <v>503</v>
      </c>
      <c r="C364" s="153" t="s">
        <v>397</v>
      </c>
    </row>
    <row r="365" spans="1:3" x14ac:dyDescent="0.25">
      <c r="A365" s="154">
        <v>363</v>
      </c>
      <c r="B365" s="150" t="s">
        <v>503</v>
      </c>
      <c r="C365" s="153" t="s">
        <v>397</v>
      </c>
    </row>
    <row r="366" spans="1:3" x14ac:dyDescent="0.25">
      <c r="A366" s="154">
        <v>364</v>
      </c>
      <c r="B366" s="150" t="s">
        <v>503</v>
      </c>
      <c r="C366" s="153" t="s">
        <v>397</v>
      </c>
    </row>
    <row r="367" spans="1:3" x14ac:dyDescent="0.25">
      <c r="A367" s="154">
        <v>365</v>
      </c>
      <c r="B367" s="150" t="s">
        <v>503</v>
      </c>
      <c r="C367" s="153" t="s">
        <v>397</v>
      </c>
    </row>
    <row r="368" spans="1:3" x14ac:dyDescent="0.25">
      <c r="A368" s="154">
        <v>366</v>
      </c>
      <c r="B368" s="150" t="s">
        <v>503</v>
      </c>
      <c r="C368" s="153" t="s">
        <v>397</v>
      </c>
    </row>
    <row r="369" spans="1:3" x14ac:dyDescent="0.25">
      <c r="A369" s="154">
        <v>367</v>
      </c>
      <c r="B369" s="150" t="s">
        <v>503</v>
      </c>
      <c r="C369" s="153" t="s">
        <v>397</v>
      </c>
    </row>
    <row r="370" spans="1:3" x14ac:dyDescent="0.25">
      <c r="A370" s="154">
        <v>368</v>
      </c>
      <c r="B370" s="150" t="s">
        <v>503</v>
      </c>
      <c r="C370" s="153" t="s">
        <v>397</v>
      </c>
    </row>
    <row r="371" spans="1:3" x14ac:dyDescent="0.25">
      <c r="A371" s="154">
        <v>369</v>
      </c>
      <c r="B371" s="150" t="s">
        <v>503</v>
      </c>
      <c r="C371" s="153" t="s">
        <v>397</v>
      </c>
    </row>
    <row r="372" spans="1:3" x14ac:dyDescent="0.25">
      <c r="A372" s="154">
        <v>370</v>
      </c>
      <c r="B372" s="150" t="s">
        <v>503</v>
      </c>
      <c r="C372" s="153" t="s">
        <v>397</v>
      </c>
    </row>
    <row r="373" spans="1:3" x14ac:dyDescent="0.25">
      <c r="A373" s="154">
        <v>371</v>
      </c>
      <c r="B373" s="150" t="s">
        <v>503</v>
      </c>
      <c r="C373" s="153" t="s">
        <v>397</v>
      </c>
    </row>
    <row r="374" spans="1:3" x14ac:dyDescent="0.25">
      <c r="A374" s="154">
        <v>372</v>
      </c>
      <c r="B374" s="150" t="s">
        <v>483</v>
      </c>
      <c r="C374" s="153" t="s">
        <v>417</v>
      </c>
    </row>
    <row r="375" spans="1:3" x14ac:dyDescent="0.25">
      <c r="A375" s="154">
        <v>373</v>
      </c>
      <c r="B375" s="150" t="s">
        <v>431</v>
      </c>
      <c r="C375" s="153" t="s">
        <v>417</v>
      </c>
    </row>
    <row r="376" spans="1:3" x14ac:dyDescent="0.25">
      <c r="A376" s="154">
        <v>374</v>
      </c>
      <c r="B376" s="150" t="s">
        <v>431</v>
      </c>
      <c r="C376" s="153" t="s">
        <v>417</v>
      </c>
    </row>
    <row r="377" spans="1:3" x14ac:dyDescent="0.25">
      <c r="A377" s="154">
        <v>375</v>
      </c>
      <c r="B377" s="150" t="s">
        <v>431</v>
      </c>
      <c r="C377" s="153" t="s">
        <v>417</v>
      </c>
    </row>
    <row r="378" spans="1:3" x14ac:dyDescent="0.25">
      <c r="A378" s="154">
        <v>376</v>
      </c>
      <c r="B378" s="150" t="s">
        <v>431</v>
      </c>
      <c r="C378" s="153" t="s">
        <v>417</v>
      </c>
    </row>
    <row r="379" spans="1:3" x14ac:dyDescent="0.25">
      <c r="A379" s="154">
        <v>377</v>
      </c>
      <c r="B379" s="150" t="s">
        <v>431</v>
      </c>
      <c r="C379" s="153" t="s">
        <v>417</v>
      </c>
    </row>
    <row r="380" spans="1:3" x14ac:dyDescent="0.25">
      <c r="A380" s="154">
        <v>378</v>
      </c>
      <c r="B380" s="150" t="s">
        <v>431</v>
      </c>
      <c r="C380" s="153" t="s">
        <v>417</v>
      </c>
    </row>
    <row r="381" spans="1:3" x14ac:dyDescent="0.25">
      <c r="A381" s="154">
        <v>380</v>
      </c>
      <c r="B381" s="150" t="s">
        <v>431</v>
      </c>
      <c r="C381" s="153" t="s">
        <v>417</v>
      </c>
    </row>
    <row r="382" spans="1:3" x14ac:dyDescent="0.25">
      <c r="A382" s="154">
        <v>381</v>
      </c>
      <c r="B382" s="150" t="s">
        <v>431</v>
      </c>
      <c r="C382" s="153" t="s">
        <v>417</v>
      </c>
    </row>
    <row r="383" spans="1:3" x14ac:dyDescent="0.25">
      <c r="A383" s="154">
        <v>382</v>
      </c>
      <c r="B383" s="150" t="s">
        <v>431</v>
      </c>
      <c r="C383" s="153" t="s">
        <v>417</v>
      </c>
    </row>
    <row r="384" spans="1:3" x14ac:dyDescent="0.25">
      <c r="A384" s="154">
        <v>384</v>
      </c>
      <c r="B384" s="150" t="s">
        <v>443</v>
      </c>
      <c r="C384" s="153" t="s">
        <v>417</v>
      </c>
    </row>
    <row r="385" spans="1:3" x14ac:dyDescent="0.25">
      <c r="A385" s="154">
        <v>385</v>
      </c>
      <c r="B385" s="150" t="s">
        <v>431</v>
      </c>
      <c r="C385" s="153" t="s">
        <v>397</v>
      </c>
    </row>
    <row r="386" spans="1:3" x14ac:dyDescent="0.25">
      <c r="A386" s="154">
        <v>386</v>
      </c>
      <c r="B386" s="150" t="s">
        <v>410</v>
      </c>
      <c r="C386" s="153" t="s">
        <v>397</v>
      </c>
    </row>
    <row r="387" spans="1:3" x14ac:dyDescent="0.25">
      <c r="A387" s="154">
        <v>387</v>
      </c>
      <c r="B387" s="150" t="s">
        <v>436</v>
      </c>
      <c r="C387" s="153" t="s">
        <v>397</v>
      </c>
    </row>
    <row r="388" spans="1:3" x14ac:dyDescent="0.25">
      <c r="A388" s="154">
        <v>388</v>
      </c>
      <c r="B388" s="150" t="s">
        <v>431</v>
      </c>
      <c r="C388" s="153" t="s">
        <v>397</v>
      </c>
    </row>
    <row r="389" spans="1:3" x14ac:dyDescent="0.25">
      <c r="A389" s="154">
        <v>389</v>
      </c>
      <c r="B389" s="150" t="s">
        <v>422</v>
      </c>
      <c r="C389" s="153" t="s">
        <v>397</v>
      </c>
    </row>
    <row r="390" spans="1:3" x14ac:dyDescent="0.25">
      <c r="A390" s="154">
        <v>390</v>
      </c>
      <c r="B390" s="150" t="s">
        <v>431</v>
      </c>
      <c r="C390" s="153" t="s">
        <v>417</v>
      </c>
    </row>
    <row r="391" spans="1:3" x14ac:dyDescent="0.25">
      <c r="A391" s="154">
        <v>391</v>
      </c>
      <c r="B391" s="150" t="s">
        <v>504</v>
      </c>
      <c r="C391" s="153" t="s">
        <v>397</v>
      </c>
    </row>
    <row r="392" spans="1:3" x14ac:dyDescent="0.25">
      <c r="A392" s="154">
        <v>392</v>
      </c>
      <c r="B392" s="150" t="s">
        <v>505</v>
      </c>
      <c r="C392" s="153" t="s">
        <v>417</v>
      </c>
    </row>
    <row r="393" spans="1:3" x14ac:dyDescent="0.25">
      <c r="A393" s="154">
        <v>393</v>
      </c>
      <c r="B393" s="150" t="s">
        <v>506</v>
      </c>
      <c r="C393" s="153" t="s">
        <v>417</v>
      </c>
    </row>
    <row r="394" spans="1:3" x14ac:dyDescent="0.25">
      <c r="A394" s="154">
        <v>394</v>
      </c>
      <c r="B394" s="150" t="s">
        <v>462</v>
      </c>
      <c r="C394" s="153" t="s">
        <v>417</v>
      </c>
    </row>
    <row r="395" spans="1:3" x14ac:dyDescent="0.25">
      <c r="A395" s="154">
        <v>395</v>
      </c>
      <c r="B395" s="150" t="s">
        <v>507</v>
      </c>
      <c r="C395" s="153" t="s">
        <v>417</v>
      </c>
    </row>
    <row r="396" spans="1:3" x14ac:dyDescent="0.25">
      <c r="A396" s="154">
        <v>396</v>
      </c>
      <c r="B396" s="150" t="s">
        <v>441</v>
      </c>
      <c r="C396" s="153" t="s">
        <v>417</v>
      </c>
    </row>
    <row r="397" spans="1:3" x14ac:dyDescent="0.25">
      <c r="A397" s="154">
        <v>397</v>
      </c>
      <c r="B397" s="150" t="s">
        <v>508</v>
      </c>
      <c r="C397" s="153" t="s">
        <v>417</v>
      </c>
    </row>
    <row r="398" spans="1:3" x14ac:dyDescent="0.25">
      <c r="A398" s="154">
        <v>398</v>
      </c>
      <c r="B398" s="150" t="s">
        <v>509</v>
      </c>
      <c r="C398" s="153" t="s">
        <v>417</v>
      </c>
    </row>
    <row r="399" spans="1:3" x14ac:dyDescent="0.25">
      <c r="A399" s="154">
        <v>399</v>
      </c>
      <c r="B399" s="150" t="s">
        <v>510</v>
      </c>
      <c r="C399" s="153" t="s">
        <v>397</v>
      </c>
    </row>
    <row r="400" spans="1:3" x14ac:dyDescent="0.25">
      <c r="A400" s="154">
        <v>400</v>
      </c>
      <c r="B400" s="150" t="s">
        <v>461</v>
      </c>
      <c r="C400" s="153" t="s">
        <v>417</v>
      </c>
    </row>
    <row r="401" spans="1:3" x14ac:dyDescent="0.25">
      <c r="A401" s="154">
        <v>401</v>
      </c>
      <c r="B401" s="150" t="s">
        <v>511</v>
      </c>
      <c r="C401" s="153" t="s">
        <v>397</v>
      </c>
    </row>
    <row r="402" spans="1:3" x14ac:dyDescent="0.25">
      <c r="A402" s="154">
        <v>403</v>
      </c>
      <c r="B402" s="150" t="s">
        <v>416</v>
      </c>
      <c r="C402" s="153" t="s">
        <v>417</v>
      </c>
    </row>
    <row r="403" spans="1:3" x14ac:dyDescent="0.25">
      <c r="A403" s="154">
        <v>404</v>
      </c>
      <c r="B403" s="150" t="s">
        <v>512</v>
      </c>
      <c r="C403" s="153" t="s">
        <v>417</v>
      </c>
    </row>
    <row r="404" spans="1:3" x14ac:dyDescent="0.25">
      <c r="A404" s="154">
        <v>405</v>
      </c>
      <c r="B404" s="150" t="s">
        <v>513</v>
      </c>
      <c r="C404" s="153" t="s">
        <v>397</v>
      </c>
    </row>
    <row r="405" spans="1:3" x14ac:dyDescent="0.25">
      <c r="A405" s="154">
        <v>406</v>
      </c>
      <c r="B405" s="150" t="s">
        <v>514</v>
      </c>
      <c r="C405" s="153" t="s">
        <v>397</v>
      </c>
    </row>
    <row r="406" spans="1:3" x14ac:dyDescent="0.25">
      <c r="A406" s="154">
        <v>407</v>
      </c>
      <c r="B406" s="150" t="s">
        <v>515</v>
      </c>
      <c r="C406" s="153" t="s">
        <v>397</v>
      </c>
    </row>
    <row r="407" spans="1:3" x14ac:dyDescent="0.25">
      <c r="A407" s="154">
        <v>408</v>
      </c>
      <c r="B407" s="150" t="s">
        <v>516</v>
      </c>
      <c r="C407" s="153" t="s">
        <v>397</v>
      </c>
    </row>
    <row r="408" spans="1:3" x14ac:dyDescent="0.25">
      <c r="A408" s="154">
        <v>409</v>
      </c>
      <c r="B408" s="150" t="s">
        <v>517</v>
      </c>
      <c r="C408" s="153" t="s">
        <v>397</v>
      </c>
    </row>
    <row r="409" spans="1:3" x14ac:dyDescent="0.25">
      <c r="A409" s="154">
        <v>410</v>
      </c>
      <c r="B409" s="150" t="s">
        <v>518</v>
      </c>
      <c r="C409" s="153" t="s">
        <v>397</v>
      </c>
    </row>
    <row r="410" spans="1:3" x14ac:dyDescent="0.25">
      <c r="A410" s="154">
        <v>411</v>
      </c>
      <c r="B410" s="150" t="s">
        <v>519</v>
      </c>
      <c r="C410" s="153" t="s">
        <v>397</v>
      </c>
    </row>
    <row r="411" spans="1:3" x14ac:dyDescent="0.25">
      <c r="A411" s="154">
        <v>412</v>
      </c>
      <c r="B411" s="150" t="s">
        <v>520</v>
      </c>
      <c r="C411" s="153" t="s">
        <v>397</v>
      </c>
    </row>
    <row r="412" spans="1:3" x14ac:dyDescent="0.25">
      <c r="A412" s="154">
        <v>413</v>
      </c>
      <c r="B412" s="150" t="s">
        <v>521</v>
      </c>
      <c r="C412" s="153" t="s">
        <v>397</v>
      </c>
    </row>
    <row r="413" spans="1:3" x14ac:dyDescent="0.25">
      <c r="A413" s="154">
        <v>414</v>
      </c>
      <c r="B413" s="150" t="s">
        <v>522</v>
      </c>
      <c r="C413" s="153" t="s">
        <v>397</v>
      </c>
    </row>
    <row r="414" spans="1:3" x14ac:dyDescent="0.25">
      <c r="A414" s="154">
        <v>415</v>
      </c>
      <c r="B414" s="150" t="s">
        <v>523</v>
      </c>
      <c r="C414" s="153" t="s">
        <v>397</v>
      </c>
    </row>
    <row r="415" spans="1:3" x14ac:dyDescent="0.25">
      <c r="A415" s="154">
        <v>416</v>
      </c>
      <c r="B415" s="150" t="s">
        <v>524</v>
      </c>
      <c r="C415" s="153" t="s">
        <v>397</v>
      </c>
    </row>
    <row r="416" spans="1:3" x14ac:dyDescent="0.25">
      <c r="A416" s="154">
        <v>417</v>
      </c>
      <c r="B416" s="150" t="s">
        <v>525</v>
      </c>
      <c r="C416" s="153" t="s">
        <v>397</v>
      </c>
    </row>
    <row r="417" spans="1:3" x14ac:dyDescent="0.25">
      <c r="A417" s="154">
        <v>418</v>
      </c>
      <c r="B417" s="150" t="s">
        <v>526</v>
      </c>
      <c r="C417" s="153" t="s">
        <v>397</v>
      </c>
    </row>
    <row r="418" spans="1:3" x14ac:dyDescent="0.25">
      <c r="A418" s="154">
        <v>419</v>
      </c>
      <c r="B418" s="150" t="s">
        <v>527</v>
      </c>
      <c r="C418" s="153" t="s">
        <v>397</v>
      </c>
    </row>
    <row r="419" spans="1:3" x14ac:dyDescent="0.25">
      <c r="A419" s="154">
        <v>420</v>
      </c>
      <c r="B419" s="150" t="s">
        <v>528</v>
      </c>
      <c r="C419" s="153" t="s">
        <v>397</v>
      </c>
    </row>
    <row r="420" spans="1:3" x14ac:dyDescent="0.25">
      <c r="A420" s="154">
        <v>421</v>
      </c>
      <c r="B420" s="150" t="s">
        <v>529</v>
      </c>
      <c r="C420" s="153" t="s">
        <v>397</v>
      </c>
    </row>
    <row r="421" spans="1:3" x14ac:dyDescent="0.25">
      <c r="A421" s="154">
        <v>422</v>
      </c>
      <c r="B421" s="150" t="s">
        <v>530</v>
      </c>
      <c r="C421" s="153" t="s">
        <v>397</v>
      </c>
    </row>
    <row r="422" spans="1:3" x14ac:dyDescent="0.25">
      <c r="A422" s="154">
        <v>423</v>
      </c>
      <c r="B422" s="150" t="s">
        <v>531</v>
      </c>
      <c r="C422" s="153" t="s">
        <v>397</v>
      </c>
    </row>
    <row r="423" spans="1:3" x14ac:dyDescent="0.25">
      <c r="A423" s="154">
        <v>424</v>
      </c>
      <c r="B423" s="150" t="s">
        <v>532</v>
      </c>
      <c r="C423" s="153" t="s">
        <v>397</v>
      </c>
    </row>
    <row r="424" spans="1:3" x14ac:dyDescent="0.25">
      <c r="A424" s="154">
        <v>425</v>
      </c>
      <c r="B424" s="150" t="s">
        <v>533</v>
      </c>
      <c r="C424" s="153" t="s">
        <v>417</v>
      </c>
    </row>
    <row r="425" spans="1:3" x14ac:dyDescent="0.25">
      <c r="A425" s="154">
        <v>426</v>
      </c>
      <c r="B425" s="150" t="s">
        <v>443</v>
      </c>
      <c r="C425" s="153" t="s">
        <v>417</v>
      </c>
    </row>
    <row r="426" spans="1:3" x14ac:dyDescent="0.25">
      <c r="A426" s="154">
        <v>427</v>
      </c>
      <c r="B426" s="150" t="s">
        <v>534</v>
      </c>
      <c r="C426" s="153" t="s">
        <v>417</v>
      </c>
    </row>
    <row r="427" spans="1:3" x14ac:dyDescent="0.25">
      <c r="A427" s="154">
        <v>428</v>
      </c>
      <c r="B427" s="150" t="s">
        <v>535</v>
      </c>
      <c r="C427" s="153" t="s">
        <v>536</v>
      </c>
    </row>
    <row r="428" spans="1:3" x14ac:dyDescent="0.25">
      <c r="A428" s="154">
        <v>429</v>
      </c>
      <c r="B428" s="150" t="s">
        <v>537</v>
      </c>
      <c r="C428" s="153" t="s">
        <v>536</v>
      </c>
    </row>
    <row r="429" spans="1:3" x14ac:dyDescent="0.25">
      <c r="A429" s="154">
        <v>430</v>
      </c>
      <c r="B429" s="150" t="s">
        <v>538</v>
      </c>
      <c r="C429" s="153" t="s">
        <v>536</v>
      </c>
    </row>
    <row r="430" spans="1:3" x14ac:dyDescent="0.25">
      <c r="A430" s="154">
        <v>431</v>
      </c>
      <c r="B430" s="150" t="s">
        <v>539</v>
      </c>
      <c r="C430" s="153" t="s">
        <v>536</v>
      </c>
    </row>
    <row r="431" spans="1:3" x14ac:dyDescent="0.25">
      <c r="A431" s="154">
        <v>432</v>
      </c>
      <c r="B431" s="150" t="s">
        <v>443</v>
      </c>
      <c r="C431" s="153" t="s">
        <v>417</v>
      </c>
    </row>
    <row r="432" spans="1:3" x14ac:dyDescent="0.25">
      <c r="A432" s="154">
        <v>434</v>
      </c>
      <c r="B432" s="150" t="s">
        <v>540</v>
      </c>
      <c r="C432" s="153" t="s">
        <v>397</v>
      </c>
    </row>
    <row r="433" spans="1:3" x14ac:dyDescent="0.25">
      <c r="A433" s="154">
        <v>435</v>
      </c>
      <c r="B433" s="150" t="s">
        <v>541</v>
      </c>
      <c r="C433" s="153" t="s">
        <v>417</v>
      </c>
    </row>
    <row r="434" spans="1:3" x14ac:dyDescent="0.25">
      <c r="A434" s="154">
        <v>436</v>
      </c>
      <c r="B434" s="150" t="s">
        <v>542</v>
      </c>
      <c r="C434" s="153" t="s">
        <v>417</v>
      </c>
    </row>
    <row r="435" spans="1:3" x14ac:dyDescent="0.25">
      <c r="A435" s="154">
        <v>437</v>
      </c>
      <c r="B435" s="150" t="s">
        <v>543</v>
      </c>
      <c r="C435" s="153" t="s">
        <v>417</v>
      </c>
    </row>
    <row r="436" spans="1:3" x14ac:dyDescent="0.25">
      <c r="A436" s="154">
        <v>439</v>
      </c>
      <c r="B436" s="150" t="s">
        <v>544</v>
      </c>
      <c r="C436" s="153" t="s">
        <v>417</v>
      </c>
    </row>
    <row r="437" spans="1:3" x14ac:dyDescent="0.25">
      <c r="A437" s="154">
        <v>440</v>
      </c>
      <c r="B437" s="150" t="s">
        <v>545</v>
      </c>
      <c r="C437" s="153" t="s">
        <v>417</v>
      </c>
    </row>
    <row r="438" spans="1:3" x14ac:dyDescent="0.25">
      <c r="A438" s="154">
        <v>441</v>
      </c>
      <c r="B438" s="150" t="s">
        <v>447</v>
      </c>
      <c r="C438" s="153" t="s">
        <v>417</v>
      </c>
    </row>
    <row r="439" spans="1:3" x14ac:dyDescent="0.25">
      <c r="A439" s="154">
        <v>442</v>
      </c>
      <c r="B439" s="150" t="s">
        <v>443</v>
      </c>
      <c r="C439" s="153" t="s">
        <v>397</v>
      </c>
    </row>
    <row r="440" spans="1:3" x14ac:dyDescent="0.25">
      <c r="A440" s="154">
        <v>443</v>
      </c>
      <c r="B440" s="150" t="s">
        <v>483</v>
      </c>
      <c r="C440" s="153" t="s">
        <v>417</v>
      </c>
    </row>
    <row r="441" spans="1:3" x14ac:dyDescent="0.25">
      <c r="A441" s="154">
        <v>444</v>
      </c>
      <c r="B441" s="150" t="s">
        <v>486</v>
      </c>
      <c r="C441" s="153" t="s">
        <v>417</v>
      </c>
    </row>
    <row r="442" spans="1:3" x14ac:dyDescent="0.25">
      <c r="A442" s="154">
        <v>444</v>
      </c>
      <c r="B442" s="150" t="s">
        <v>486</v>
      </c>
      <c r="C442" s="153" t="s">
        <v>397</v>
      </c>
    </row>
    <row r="443" spans="1:3" x14ac:dyDescent="0.25">
      <c r="A443" s="154">
        <v>445</v>
      </c>
      <c r="B443" s="150" t="s">
        <v>546</v>
      </c>
      <c r="C443" s="153" t="s">
        <v>417</v>
      </c>
    </row>
    <row r="444" spans="1:3" x14ac:dyDescent="0.25">
      <c r="A444" s="154">
        <v>446</v>
      </c>
      <c r="B444" s="150" t="s">
        <v>546</v>
      </c>
      <c r="C444" s="153" t="s">
        <v>417</v>
      </c>
    </row>
    <row r="445" spans="1:3" x14ac:dyDescent="0.25">
      <c r="A445" s="154">
        <v>447</v>
      </c>
      <c r="B445" s="150" t="s">
        <v>457</v>
      </c>
      <c r="C445" s="153" t="s">
        <v>417</v>
      </c>
    </row>
    <row r="446" spans="1:3" x14ac:dyDescent="0.25">
      <c r="A446" s="154">
        <v>448</v>
      </c>
      <c r="B446" s="150" t="s">
        <v>457</v>
      </c>
      <c r="C446" s="153" t="s">
        <v>417</v>
      </c>
    </row>
    <row r="447" spans="1:3" x14ac:dyDescent="0.25">
      <c r="A447" s="154">
        <v>449</v>
      </c>
      <c r="B447" s="150" t="s">
        <v>457</v>
      </c>
      <c r="C447" s="153" t="s">
        <v>417</v>
      </c>
    </row>
    <row r="448" spans="1:3" x14ac:dyDescent="0.25">
      <c r="A448" s="154">
        <v>450</v>
      </c>
      <c r="B448" s="150" t="s">
        <v>457</v>
      </c>
      <c r="C448" s="153" t="s">
        <v>417</v>
      </c>
    </row>
    <row r="449" spans="1:3" x14ac:dyDescent="0.25">
      <c r="A449" s="154">
        <v>451</v>
      </c>
      <c r="B449" s="150" t="s">
        <v>457</v>
      </c>
      <c r="C449" s="153" t="s">
        <v>417</v>
      </c>
    </row>
    <row r="450" spans="1:3" x14ac:dyDescent="0.25">
      <c r="A450" s="154">
        <v>452</v>
      </c>
      <c r="B450" s="150" t="s">
        <v>457</v>
      </c>
      <c r="C450" s="153" t="s">
        <v>417</v>
      </c>
    </row>
    <row r="451" spans="1:3" x14ac:dyDescent="0.25">
      <c r="A451" s="154">
        <v>453</v>
      </c>
      <c r="B451" s="150" t="s">
        <v>457</v>
      </c>
      <c r="C451" s="153" t="s">
        <v>417</v>
      </c>
    </row>
    <row r="452" spans="1:3" x14ac:dyDescent="0.25">
      <c r="A452" s="154">
        <v>454</v>
      </c>
      <c r="B452" s="150" t="s">
        <v>457</v>
      </c>
      <c r="C452" s="153" t="s">
        <v>417</v>
      </c>
    </row>
    <row r="453" spans="1:3" x14ac:dyDescent="0.25">
      <c r="A453" s="154">
        <v>455</v>
      </c>
      <c r="B453" s="150" t="s">
        <v>457</v>
      </c>
      <c r="C453" s="153" t="s">
        <v>417</v>
      </c>
    </row>
    <row r="454" spans="1:3" x14ac:dyDescent="0.25">
      <c r="A454" s="154">
        <v>456</v>
      </c>
      <c r="B454" s="150" t="s">
        <v>457</v>
      </c>
      <c r="C454" s="153" t="s">
        <v>417</v>
      </c>
    </row>
    <row r="455" spans="1:3" x14ac:dyDescent="0.25">
      <c r="A455" s="154">
        <v>459</v>
      </c>
      <c r="B455" s="150" t="s">
        <v>457</v>
      </c>
      <c r="C455" s="153" t="s">
        <v>417</v>
      </c>
    </row>
    <row r="456" spans="1:3" x14ac:dyDescent="0.25">
      <c r="A456" s="154">
        <v>460</v>
      </c>
      <c r="B456" s="150" t="s">
        <v>547</v>
      </c>
      <c r="C456" s="153" t="s">
        <v>397</v>
      </c>
    </row>
    <row r="457" spans="1:3" x14ac:dyDescent="0.25">
      <c r="A457" s="154">
        <v>461</v>
      </c>
      <c r="B457" s="150" t="s">
        <v>547</v>
      </c>
      <c r="C457" s="153" t="s">
        <v>397</v>
      </c>
    </row>
    <row r="458" spans="1:3" x14ac:dyDescent="0.25">
      <c r="A458" s="154">
        <v>462</v>
      </c>
      <c r="B458" s="150" t="s">
        <v>548</v>
      </c>
      <c r="C458" s="153" t="s">
        <v>397</v>
      </c>
    </row>
    <row r="459" spans="1:3" x14ac:dyDescent="0.25">
      <c r="A459" s="154">
        <v>463</v>
      </c>
      <c r="B459" s="150" t="s">
        <v>549</v>
      </c>
      <c r="C459" s="153" t="s">
        <v>397</v>
      </c>
    </row>
    <row r="460" spans="1:3" x14ac:dyDescent="0.25">
      <c r="A460" s="154">
        <v>464</v>
      </c>
      <c r="B460" s="150" t="s">
        <v>550</v>
      </c>
      <c r="C460" s="153" t="s">
        <v>417</v>
      </c>
    </row>
    <row r="461" spans="1:3" x14ac:dyDescent="0.25">
      <c r="A461" s="154">
        <v>465</v>
      </c>
      <c r="B461" s="150" t="s">
        <v>551</v>
      </c>
      <c r="C461" s="153" t="s">
        <v>417</v>
      </c>
    </row>
    <row r="462" spans="1:3" x14ac:dyDescent="0.25">
      <c r="A462" s="154">
        <v>466</v>
      </c>
      <c r="B462" s="150" t="s">
        <v>552</v>
      </c>
      <c r="C462" s="153" t="s">
        <v>417</v>
      </c>
    </row>
    <row r="463" spans="1:3" x14ac:dyDescent="0.25">
      <c r="A463" s="154">
        <v>467</v>
      </c>
      <c r="B463" s="150" t="s">
        <v>552</v>
      </c>
      <c r="C463" s="153" t="s">
        <v>417</v>
      </c>
    </row>
    <row r="464" spans="1:3" x14ac:dyDescent="0.25">
      <c r="A464" s="154">
        <v>468</v>
      </c>
      <c r="B464" s="150" t="s">
        <v>552</v>
      </c>
      <c r="C464" s="153" t="s">
        <v>417</v>
      </c>
    </row>
    <row r="465" spans="1:3" x14ac:dyDescent="0.25">
      <c r="A465" s="154">
        <v>469</v>
      </c>
      <c r="B465" s="150" t="s">
        <v>552</v>
      </c>
      <c r="C465" s="153" t="s">
        <v>417</v>
      </c>
    </row>
    <row r="466" spans="1:3" x14ac:dyDescent="0.25">
      <c r="A466" s="154">
        <v>470</v>
      </c>
      <c r="B466" s="150" t="s">
        <v>552</v>
      </c>
      <c r="C466" s="153" t="s">
        <v>417</v>
      </c>
    </row>
    <row r="467" spans="1:3" x14ac:dyDescent="0.25">
      <c r="A467" s="154">
        <v>473</v>
      </c>
      <c r="B467" s="150" t="s">
        <v>553</v>
      </c>
      <c r="C467" s="153" t="s">
        <v>417</v>
      </c>
    </row>
    <row r="468" spans="1:3" x14ac:dyDescent="0.25">
      <c r="A468" s="154">
        <v>474</v>
      </c>
      <c r="B468" s="150" t="s">
        <v>554</v>
      </c>
      <c r="C468" s="153" t="s">
        <v>397</v>
      </c>
    </row>
    <row r="469" spans="1:3" x14ac:dyDescent="0.25">
      <c r="A469" s="154">
        <v>475</v>
      </c>
      <c r="B469" s="150" t="s">
        <v>555</v>
      </c>
      <c r="C469" s="153" t="s">
        <v>417</v>
      </c>
    </row>
    <row r="470" spans="1:3" x14ac:dyDescent="0.25">
      <c r="A470" s="154">
        <v>476</v>
      </c>
      <c r="B470" s="150" t="s">
        <v>556</v>
      </c>
      <c r="C470" s="153" t="s">
        <v>397</v>
      </c>
    </row>
    <row r="471" spans="1:3" x14ac:dyDescent="0.25">
      <c r="A471" s="154">
        <v>477</v>
      </c>
      <c r="B471" s="150" t="s">
        <v>556</v>
      </c>
      <c r="C471" s="153" t="s">
        <v>397</v>
      </c>
    </row>
    <row r="472" spans="1:3" x14ac:dyDescent="0.25">
      <c r="A472" s="154">
        <v>478</v>
      </c>
      <c r="B472" s="150" t="s">
        <v>486</v>
      </c>
      <c r="C472" s="153" t="s">
        <v>417</v>
      </c>
    </row>
    <row r="473" spans="1:3" x14ac:dyDescent="0.25">
      <c r="A473" s="154">
        <v>479</v>
      </c>
      <c r="B473" s="150" t="s">
        <v>544</v>
      </c>
      <c r="C473" s="153" t="s">
        <v>417</v>
      </c>
    </row>
    <row r="474" spans="1:3" x14ac:dyDescent="0.25">
      <c r="A474" s="154">
        <v>480</v>
      </c>
      <c r="B474" s="150" t="s">
        <v>544</v>
      </c>
      <c r="C474" s="153" t="s">
        <v>417</v>
      </c>
    </row>
    <row r="475" spans="1:3" x14ac:dyDescent="0.25">
      <c r="A475" s="154">
        <v>481</v>
      </c>
      <c r="B475" s="150" t="s">
        <v>544</v>
      </c>
      <c r="C475" s="153" t="s">
        <v>417</v>
      </c>
    </row>
    <row r="476" spans="1:3" x14ac:dyDescent="0.25">
      <c r="A476" s="154">
        <v>482</v>
      </c>
      <c r="B476" s="150" t="s">
        <v>557</v>
      </c>
      <c r="C476" s="153" t="s">
        <v>558</v>
      </c>
    </row>
    <row r="477" spans="1:3" x14ac:dyDescent="0.25">
      <c r="A477" s="154">
        <v>483</v>
      </c>
      <c r="B477" s="150" t="s">
        <v>559</v>
      </c>
      <c r="C477" s="153" t="s">
        <v>558</v>
      </c>
    </row>
    <row r="478" spans="1:3" x14ac:dyDescent="0.25">
      <c r="A478" s="154">
        <v>484</v>
      </c>
      <c r="B478" s="150" t="s">
        <v>560</v>
      </c>
      <c r="C478" s="153" t="s">
        <v>558</v>
      </c>
    </row>
    <row r="479" spans="1:3" x14ac:dyDescent="0.25">
      <c r="A479" s="154">
        <v>485</v>
      </c>
      <c r="B479" s="150" t="s">
        <v>561</v>
      </c>
      <c r="C479" s="153" t="s">
        <v>558</v>
      </c>
    </row>
    <row r="480" spans="1:3" x14ac:dyDescent="0.25">
      <c r="A480" s="154">
        <v>486</v>
      </c>
      <c r="B480" s="150" t="s">
        <v>562</v>
      </c>
      <c r="C480" s="153" t="s">
        <v>558</v>
      </c>
    </row>
    <row r="481" spans="1:3" x14ac:dyDescent="0.25">
      <c r="A481" s="154">
        <v>487</v>
      </c>
      <c r="B481" s="150" t="s">
        <v>563</v>
      </c>
      <c r="C481" s="153" t="s">
        <v>558</v>
      </c>
    </row>
    <row r="482" spans="1:3" x14ac:dyDescent="0.25">
      <c r="A482" s="154">
        <v>488</v>
      </c>
      <c r="B482" s="150" t="s">
        <v>564</v>
      </c>
      <c r="C482" s="153" t="s">
        <v>558</v>
      </c>
    </row>
    <row r="483" spans="1:3" x14ac:dyDescent="0.25">
      <c r="A483" s="154">
        <v>489</v>
      </c>
      <c r="B483" s="150" t="s">
        <v>565</v>
      </c>
      <c r="C483" s="153" t="s">
        <v>558</v>
      </c>
    </row>
    <row r="484" spans="1:3" x14ac:dyDescent="0.25">
      <c r="A484" s="154">
        <v>490</v>
      </c>
      <c r="B484" s="150" t="s">
        <v>566</v>
      </c>
      <c r="C484" s="153" t="s">
        <v>558</v>
      </c>
    </row>
    <row r="485" spans="1:3" x14ac:dyDescent="0.25">
      <c r="A485" s="154">
        <v>491</v>
      </c>
      <c r="B485" s="150" t="s">
        <v>567</v>
      </c>
      <c r="C485" s="153" t="s">
        <v>558</v>
      </c>
    </row>
    <row r="486" spans="1:3" x14ac:dyDescent="0.25">
      <c r="A486" s="154">
        <v>492</v>
      </c>
      <c r="B486" s="150" t="s">
        <v>568</v>
      </c>
      <c r="C486" s="153" t="s">
        <v>558</v>
      </c>
    </row>
    <row r="487" spans="1:3" x14ac:dyDescent="0.25">
      <c r="A487" s="154">
        <v>493</v>
      </c>
      <c r="B487" s="150" t="s">
        <v>569</v>
      </c>
      <c r="C487" s="153" t="s">
        <v>558</v>
      </c>
    </row>
    <row r="488" spans="1:3" x14ac:dyDescent="0.25">
      <c r="A488" s="154">
        <v>494</v>
      </c>
      <c r="B488" s="150" t="s">
        <v>570</v>
      </c>
      <c r="C488" s="153" t="s">
        <v>558</v>
      </c>
    </row>
    <row r="489" spans="1:3" x14ac:dyDescent="0.25">
      <c r="A489" s="154">
        <v>495</v>
      </c>
      <c r="B489" s="150" t="s">
        <v>571</v>
      </c>
      <c r="C489" s="153" t="s">
        <v>558</v>
      </c>
    </row>
    <row r="490" spans="1:3" x14ac:dyDescent="0.25">
      <c r="A490" s="154">
        <v>496</v>
      </c>
      <c r="B490" s="150" t="s">
        <v>572</v>
      </c>
      <c r="C490" s="153" t="s">
        <v>558</v>
      </c>
    </row>
    <row r="491" spans="1:3" x14ac:dyDescent="0.25">
      <c r="A491" s="154">
        <v>497</v>
      </c>
      <c r="B491" s="150" t="s">
        <v>573</v>
      </c>
      <c r="C491" s="153" t="s">
        <v>558</v>
      </c>
    </row>
    <row r="492" spans="1:3" x14ac:dyDescent="0.25">
      <c r="A492" s="154">
        <v>498</v>
      </c>
      <c r="B492" s="150" t="s">
        <v>574</v>
      </c>
      <c r="C492" s="153" t="s">
        <v>558</v>
      </c>
    </row>
    <row r="493" spans="1:3" x14ac:dyDescent="0.25">
      <c r="A493" s="154">
        <v>701</v>
      </c>
      <c r="B493" s="150" t="s">
        <v>575</v>
      </c>
      <c r="C493" s="153" t="s">
        <v>397</v>
      </c>
    </row>
    <row r="494" spans="1:3" x14ac:dyDescent="0.25">
      <c r="A494" s="154">
        <v>702</v>
      </c>
      <c r="B494" s="150" t="s">
        <v>575</v>
      </c>
      <c r="C494" s="153" t="s">
        <v>397</v>
      </c>
    </row>
    <row r="495" spans="1:3" x14ac:dyDescent="0.25">
      <c r="A495" s="154">
        <v>703</v>
      </c>
      <c r="B495" s="150" t="s">
        <v>509</v>
      </c>
      <c r="C495" s="153" t="s">
        <v>397</v>
      </c>
    </row>
    <row r="496" spans="1:3" x14ac:dyDescent="0.25">
      <c r="A496" s="154">
        <v>704</v>
      </c>
      <c r="B496" s="150" t="s">
        <v>509</v>
      </c>
      <c r="C496" s="153" t="s">
        <v>397</v>
      </c>
    </row>
    <row r="497" spans="1:3" x14ac:dyDescent="0.25">
      <c r="A497" s="154">
        <v>705</v>
      </c>
      <c r="B497" s="150" t="s">
        <v>509</v>
      </c>
      <c r="C497" s="153" t="s">
        <v>397</v>
      </c>
    </row>
    <row r="498" spans="1:3" x14ac:dyDescent="0.25">
      <c r="A498" s="154">
        <v>706</v>
      </c>
      <c r="B498" s="150" t="s">
        <v>509</v>
      </c>
      <c r="C498" s="153" t="s">
        <v>397</v>
      </c>
    </row>
    <row r="499" spans="1:3" x14ac:dyDescent="0.25">
      <c r="A499" s="154">
        <v>707</v>
      </c>
      <c r="B499" s="150" t="s">
        <v>509</v>
      </c>
      <c r="C499" s="153" t="s">
        <v>397</v>
      </c>
    </row>
    <row r="500" spans="1:3" x14ac:dyDescent="0.25">
      <c r="A500" s="154">
        <v>708</v>
      </c>
      <c r="B500" s="150" t="s">
        <v>509</v>
      </c>
      <c r="C500" s="153" t="s">
        <v>397</v>
      </c>
    </row>
    <row r="501" spans="1:3" x14ac:dyDescent="0.25">
      <c r="A501" s="154">
        <v>709</v>
      </c>
      <c r="B501" s="150" t="s">
        <v>509</v>
      </c>
      <c r="C501" s="153" t="s">
        <v>397</v>
      </c>
    </row>
    <row r="502" spans="1:3" x14ac:dyDescent="0.25">
      <c r="A502" s="154">
        <v>710</v>
      </c>
      <c r="B502" s="150" t="s">
        <v>509</v>
      </c>
      <c r="C502" s="153" t="s">
        <v>397</v>
      </c>
    </row>
    <row r="503" spans="1:3" x14ac:dyDescent="0.25">
      <c r="A503" s="154">
        <v>711</v>
      </c>
      <c r="B503" s="150" t="s">
        <v>509</v>
      </c>
      <c r="C503" s="153" t="s">
        <v>397</v>
      </c>
    </row>
    <row r="504" spans="1:3" x14ac:dyDescent="0.25">
      <c r="A504" s="154">
        <v>712</v>
      </c>
      <c r="B504" s="150" t="s">
        <v>576</v>
      </c>
      <c r="C504" s="153" t="s">
        <v>397</v>
      </c>
    </row>
    <row r="505" spans="1:3" x14ac:dyDescent="0.25">
      <c r="A505" s="154">
        <v>713</v>
      </c>
      <c r="B505" s="150" t="s">
        <v>576</v>
      </c>
      <c r="C505" s="153" t="s">
        <v>397</v>
      </c>
    </row>
    <row r="506" spans="1:3" x14ac:dyDescent="0.25">
      <c r="A506" s="154">
        <v>714</v>
      </c>
      <c r="B506" s="150" t="s">
        <v>576</v>
      </c>
      <c r="C506" s="153" t="s">
        <v>397</v>
      </c>
    </row>
    <row r="507" spans="1:3" x14ac:dyDescent="0.25">
      <c r="A507" s="154">
        <v>715</v>
      </c>
      <c r="B507" s="150" t="s">
        <v>576</v>
      </c>
      <c r="C507" s="153" t="s">
        <v>397</v>
      </c>
    </row>
    <row r="508" spans="1:3" x14ac:dyDescent="0.25">
      <c r="A508" s="154">
        <v>716</v>
      </c>
      <c r="B508" s="150" t="s">
        <v>577</v>
      </c>
      <c r="C508" s="153" t="s">
        <v>397</v>
      </c>
    </row>
    <row r="509" spans="1:3" x14ac:dyDescent="0.25">
      <c r="A509" s="154">
        <v>717</v>
      </c>
      <c r="B509" s="150" t="s">
        <v>577</v>
      </c>
      <c r="C509" s="153" t="s">
        <v>397</v>
      </c>
    </row>
    <row r="510" spans="1:3" x14ac:dyDescent="0.25">
      <c r="A510" s="154">
        <v>718</v>
      </c>
      <c r="B510" s="150" t="s">
        <v>578</v>
      </c>
      <c r="C510" s="153" t="s">
        <v>397</v>
      </c>
    </row>
    <row r="511" spans="1:3" x14ac:dyDescent="0.25">
      <c r="A511" s="154">
        <v>719</v>
      </c>
      <c r="B511" s="150" t="s">
        <v>578</v>
      </c>
      <c r="C511" s="153" t="s">
        <v>397</v>
      </c>
    </row>
    <row r="512" spans="1:3" x14ac:dyDescent="0.25">
      <c r="A512" s="154">
        <v>720</v>
      </c>
      <c r="B512" s="150" t="s">
        <v>444</v>
      </c>
      <c r="C512" s="153" t="s">
        <v>417</v>
      </c>
    </row>
    <row r="513" spans="1:3" x14ac:dyDescent="0.25">
      <c r="A513" s="154">
        <v>721</v>
      </c>
      <c r="B513" s="150" t="s">
        <v>579</v>
      </c>
      <c r="C513" s="153" t="s">
        <v>417</v>
      </c>
    </row>
    <row r="514" spans="1:3" x14ac:dyDescent="0.25">
      <c r="A514" s="154">
        <v>722</v>
      </c>
      <c r="B514" s="150" t="s">
        <v>579</v>
      </c>
      <c r="C514" s="153" t="s">
        <v>417</v>
      </c>
    </row>
    <row r="515" spans="1:3" x14ac:dyDescent="0.25">
      <c r="A515" s="154">
        <v>723</v>
      </c>
      <c r="B515" s="150" t="s">
        <v>579</v>
      </c>
      <c r="C515" s="153" t="s">
        <v>417</v>
      </c>
    </row>
    <row r="516" spans="1:3" x14ac:dyDescent="0.25">
      <c r="A516" s="154">
        <v>724</v>
      </c>
      <c r="B516" s="150" t="s">
        <v>579</v>
      </c>
      <c r="C516" s="153" t="s">
        <v>417</v>
      </c>
    </row>
    <row r="517" spans="1:3" x14ac:dyDescent="0.25">
      <c r="A517" s="154">
        <v>725</v>
      </c>
      <c r="B517" s="150" t="s">
        <v>579</v>
      </c>
      <c r="C517" s="153" t="s">
        <v>417</v>
      </c>
    </row>
    <row r="518" spans="1:3" x14ac:dyDescent="0.25">
      <c r="A518" s="154">
        <v>726</v>
      </c>
      <c r="B518" s="150" t="s">
        <v>579</v>
      </c>
      <c r="C518" s="153" t="s">
        <v>417</v>
      </c>
    </row>
    <row r="519" spans="1:3" x14ac:dyDescent="0.25">
      <c r="A519" s="154">
        <v>727</v>
      </c>
      <c r="B519" s="150" t="s">
        <v>579</v>
      </c>
      <c r="C519" s="153" t="s">
        <v>417</v>
      </c>
    </row>
    <row r="520" spans="1:3" x14ac:dyDescent="0.25">
      <c r="A520" s="154">
        <v>728</v>
      </c>
      <c r="B520" s="150" t="s">
        <v>580</v>
      </c>
      <c r="C520" s="153" t="s">
        <v>417</v>
      </c>
    </row>
    <row r="521" spans="1:3" x14ac:dyDescent="0.25">
      <c r="A521" s="154">
        <v>729</v>
      </c>
      <c r="B521" s="150" t="s">
        <v>579</v>
      </c>
      <c r="C521" s="153" t="s">
        <v>417</v>
      </c>
    </row>
    <row r="522" spans="1:3" x14ac:dyDescent="0.25">
      <c r="A522" s="154">
        <v>730</v>
      </c>
      <c r="B522" s="150" t="s">
        <v>580</v>
      </c>
      <c r="C522" s="153" t="s">
        <v>417</v>
      </c>
    </row>
    <row r="523" spans="1:3" x14ac:dyDescent="0.25">
      <c r="A523" s="154">
        <v>731</v>
      </c>
      <c r="B523" s="150" t="s">
        <v>579</v>
      </c>
      <c r="C523" s="153" t="s">
        <v>417</v>
      </c>
    </row>
    <row r="524" spans="1:3" x14ac:dyDescent="0.25">
      <c r="A524" s="154">
        <v>732</v>
      </c>
      <c r="B524" s="150" t="s">
        <v>580</v>
      </c>
      <c r="C524" s="153" t="s">
        <v>417</v>
      </c>
    </row>
    <row r="525" spans="1:3" x14ac:dyDescent="0.25">
      <c r="A525" s="154">
        <v>733</v>
      </c>
      <c r="B525" s="150" t="s">
        <v>579</v>
      </c>
      <c r="C525" s="153" t="s">
        <v>417</v>
      </c>
    </row>
    <row r="526" spans="1:3" x14ac:dyDescent="0.25">
      <c r="A526" s="154">
        <v>734</v>
      </c>
      <c r="B526" s="150" t="s">
        <v>580</v>
      </c>
      <c r="C526" s="153" t="s">
        <v>417</v>
      </c>
    </row>
    <row r="527" spans="1:3" x14ac:dyDescent="0.25">
      <c r="A527" s="154">
        <v>735</v>
      </c>
      <c r="B527" s="150" t="s">
        <v>579</v>
      </c>
      <c r="C527" s="153" t="s">
        <v>417</v>
      </c>
    </row>
    <row r="528" spans="1:3" x14ac:dyDescent="0.25">
      <c r="A528" s="154">
        <v>736</v>
      </c>
      <c r="B528" s="150" t="s">
        <v>580</v>
      </c>
      <c r="C528" s="153" t="s">
        <v>417</v>
      </c>
    </row>
    <row r="529" spans="1:3" x14ac:dyDescent="0.25">
      <c r="A529" s="154">
        <v>737</v>
      </c>
      <c r="B529" s="150" t="s">
        <v>579</v>
      </c>
      <c r="C529" s="153" t="s">
        <v>417</v>
      </c>
    </row>
    <row r="530" spans="1:3" x14ac:dyDescent="0.25">
      <c r="A530" s="154">
        <v>738</v>
      </c>
      <c r="B530" s="150" t="s">
        <v>580</v>
      </c>
      <c r="C530" s="153" t="s">
        <v>417</v>
      </c>
    </row>
    <row r="531" spans="1:3" x14ac:dyDescent="0.25">
      <c r="A531" s="154">
        <v>739</v>
      </c>
      <c r="B531" s="150" t="s">
        <v>579</v>
      </c>
      <c r="C531" s="153" t="s">
        <v>417</v>
      </c>
    </row>
    <row r="532" spans="1:3" x14ac:dyDescent="0.25">
      <c r="A532" s="154">
        <v>740</v>
      </c>
      <c r="B532" s="150" t="s">
        <v>580</v>
      </c>
      <c r="C532" s="153" t="s">
        <v>417</v>
      </c>
    </row>
    <row r="533" spans="1:3" x14ac:dyDescent="0.25">
      <c r="A533" s="154">
        <v>741</v>
      </c>
      <c r="B533" s="150" t="s">
        <v>579</v>
      </c>
      <c r="C533" s="153" t="s">
        <v>417</v>
      </c>
    </row>
    <row r="534" spans="1:3" x14ac:dyDescent="0.25">
      <c r="A534" s="154">
        <v>742</v>
      </c>
      <c r="B534" s="150" t="s">
        <v>580</v>
      </c>
      <c r="C534" s="153" t="s">
        <v>417</v>
      </c>
    </row>
    <row r="535" spans="1:3" x14ac:dyDescent="0.25">
      <c r="A535" s="154">
        <v>743</v>
      </c>
      <c r="B535" s="150" t="s">
        <v>579</v>
      </c>
      <c r="C535" s="153" t="s">
        <v>417</v>
      </c>
    </row>
    <row r="536" spans="1:3" x14ac:dyDescent="0.25">
      <c r="A536" s="154">
        <v>744</v>
      </c>
      <c r="B536" s="150" t="s">
        <v>580</v>
      </c>
      <c r="C536" s="153" t="s">
        <v>417</v>
      </c>
    </row>
    <row r="537" spans="1:3" x14ac:dyDescent="0.25">
      <c r="A537" s="154">
        <v>745</v>
      </c>
      <c r="B537" s="150" t="s">
        <v>579</v>
      </c>
      <c r="C537" s="153" t="s">
        <v>417</v>
      </c>
    </row>
    <row r="538" spans="1:3" x14ac:dyDescent="0.25">
      <c r="A538" s="154">
        <v>746</v>
      </c>
      <c r="B538" s="150" t="s">
        <v>580</v>
      </c>
      <c r="C538" s="153" t="s">
        <v>417</v>
      </c>
    </row>
    <row r="539" spans="1:3" x14ac:dyDescent="0.25">
      <c r="A539" s="154">
        <v>747</v>
      </c>
      <c r="B539" s="150" t="s">
        <v>579</v>
      </c>
      <c r="C539" s="153" t="s">
        <v>417</v>
      </c>
    </row>
    <row r="540" spans="1:3" x14ac:dyDescent="0.25">
      <c r="A540" s="154">
        <v>748</v>
      </c>
      <c r="B540" s="150" t="s">
        <v>579</v>
      </c>
      <c r="C540" s="153" t="s">
        <v>417</v>
      </c>
    </row>
    <row r="541" spans="1:3" x14ac:dyDescent="0.25">
      <c r="A541" s="154">
        <v>749</v>
      </c>
      <c r="B541" s="150" t="s">
        <v>580</v>
      </c>
      <c r="C541" s="153" t="s">
        <v>417</v>
      </c>
    </row>
    <row r="542" spans="1:3" x14ac:dyDescent="0.25">
      <c r="A542" s="154">
        <v>752</v>
      </c>
      <c r="B542" s="150" t="s">
        <v>579</v>
      </c>
      <c r="C542" s="153" t="s">
        <v>417</v>
      </c>
    </row>
    <row r="543" spans="1:3" x14ac:dyDescent="0.25">
      <c r="A543" s="154">
        <v>753</v>
      </c>
      <c r="B543" s="150" t="s">
        <v>581</v>
      </c>
      <c r="C543" s="153" t="s">
        <v>417</v>
      </c>
    </row>
    <row r="544" spans="1:3" x14ac:dyDescent="0.25">
      <c r="A544" s="154">
        <v>754</v>
      </c>
      <c r="B544" s="150" t="s">
        <v>579</v>
      </c>
      <c r="C544" s="153" t="s">
        <v>417</v>
      </c>
    </row>
    <row r="545" spans="1:3" x14ac:dyDescent="0.25">
      <c r="A545" s="154">
        <v>755</v>
      </c>
      <c r="B545" s="150" t="s">
        <v>581</v>
      </c>
      <c r="C545" s="153" t="s">
        <v>417</v>
      </c>
    </row>
    <row r="546" spans="1:3" x14ac:dyDescent="0.25">
      <c r="A546" s="154">
        <v>756</v>
      </c>
      <c r="B546" s="150" t="s">
        <v>579</v>
      </c>
      <c r="C546" s="153" t="s">
        <v>417</v>
      </c>
    </row>
    <row r="547" spans="1:3" x14ac:dyDescent="0.25">
      <c r="A547" s="154">
        <v>757</v>
      </c>
      <c r="B547" s="150" t="s">
        <v>581</v>
      </c>
      <c r="C547" s="153" t="s">
        <v>417</v>
      </c>
    </row>
    <row r="548" spans="1:3" x14ac:dyDescent="0.25">
      <c r="A548" s="154">
        <v>758</v>
      </c>
      <c r="B548" s="150" t="s">
        <v>579</v>
      </c>
      <c r="C548" s="153" t="s">
        <v>417</v>
      </c>
    </row>
    <row r="549" spans="1:3" x14ac:dyDescent="0.25">
      <c r="A549" s="154">
        <v>759</v>
      </c>
      <c r="B549" s="150" t="s">
        <v>581</v>
      </c>
      <c r="C549" s="153" t="s">
        <v>417</v>
      </c>
    </row>
    <row r="550" spans="1:3" x14ac:dyDescent="0.25">
      <c r="A550" s="154">
        <v>760</v>
      </c>
      <c r="B550" s="150" t="s">
        <v>579</v>
      </c>
      <c r="C550" s="153" t="s">
        <v>417</v>
      </c>
    </row>
    <row r="551" spans="1:3" x14ac:dyDescent="0.25">
      <c r="A551" s="154">
        <v>761</v>
      </c>
      <c r="B551" s="150" t="s">
        <v>581</v>
      </c>
      <c r="C551" s="153" t="s">
        <v>417</v>
      </c>
    </row>
    <row r="552" spans="1:3" x14ac:dyDescent="0.25">
      <c r="A552" s="154">
        <v>762</v>
      </c>
      <c r="B552" s="150" t="s">
        <v>579</v>
      </c>
      <c r="C552" s="153" t="s">
        <v>417</v>
      </c>
    </row>
    <row r="553" spans="1:3" x14ac:dyDescent="0.25">
      <c r="A553" s="154">
        <v>763</v>
      </c>
      <c r="B553" s="150" t="s">
        <v>581</v>
      </c>
      <c r="C553" s="153" t="s">
        <v>417</v>
      </c>
    </row>
    <row r="554" spans="1:3" x14ac:dyDescent="0.25">
      <c r="A554" s="154">
        <v>764</v>
      </c>
      <c r="B554" s="150" t="s">
        <v>579</v>
      </c>
      <c r="C554" s="153" t="s">
        <v>417</v>
      </c>
    </row>
    <row r="555" spans="1:3" x14ac:dyDescent="0.25">
      <c r="A555" s="154">
        <v>765</v>
      </c>
      <c r="B555" s="150" t="s">
        <v>581</v>
      </c>
      <c r="C555" s="153" t="s">
        <v>417</v>
      </c>
    </row>
    <row r="556" spans="1:3" x14ac:dyDescent="0.25">
      <c r="A556" s="154">
        <v>766</v>
      </c>
      <c r="B556" s="150" t="s">
        <v>579</v>
      </c>
      <c r="C556" s="153" t="s">
        <v>417</v>
      </c>
    </row>
    <row r="557" spans="1:3" x14ac:dyDescent="0.25">
      <c r="A557" s="154">
        <v>767</v>
      </c>
      <c r="B557" s="150" t="s">
        <v>581</v>
      </c>
      <c r="C557" s="153" t="s">
        <v>417</v>
      </c>
    </row>
    <row r="558" spans="1:3" x14ac:dyDescent="0.25">
      <c r="A558" s="154">
        <v>768</v>
      </c>
      <c r="B558" s="150" t="s">
        <v>579</v>
      </c>
      <c r="C558" s="153" t="s">
        <v>417</v>
      </c>
    </row>
    <row r="559" spans="1:3" x14ac:dyDescent="0.25">
      <c r="A559" s="154">
        <v>769</v>
      </c>
      <c r="B559" s="150" t="s">
        <v>581</v>
      </c>
      <c r="C559" s="153" t="s">
        <v>417</v>
      </c>
    </row>
    <row r="560" spans="1:3" x14ac:dyDescent="0.25">
      <c r="A560" s="154">
        <v>770</v>
      </c>
      <c r="B560" s="150" t="s">
        <v>582</v>
      </c>
      <c r="C560" s="153" t="s">
        <v>417</v>
      </c>
    </row>
    <row r="561" spans="1:3" x14ac:dyDescent="0.25">
      <c r="A561" s="154">
        <v>775</v>
      </c>
      <c r="B561" s="150" t="s">
        <v>583</v>
      </c>
      <c r="C561" s="153" t="s">
        <v>417</v>
      </c>
    </row>
    <row r="562" spans="1:3" x14ac:dyDescent="0.25">
      <c r="A562" s="154">
        <v>776</v>
      </c>
      <c r="B562" s="150" t="s">
        <v>583</v>
      </c>
      <c r="C562" s="153" t="s">
        <v>417</v>
      </c>
    </row>
    <row r="563" spans="1:3" x14ac:dyDescent="0.25">
      <c r="A563" s="154">
        <v>781</v>
      </c>
      <c r="B563" s="150" t="s">
        <v>579</v>
      </c>
      <c r="C563" s="153" t="s">
        <v>397</v>
      </c>
    </row>
    <row r="564" spans="1:3" x14ac:dyDescent="0.25">
      <c r="A564" s="154">
        <v>782</v>
      </c>
      <c r="B564" s="150" t="s">
        <v>579</v>
      </c>
      <c r="C564" s="153" t="s">
        <v>417</v>
      </c>
    </row>
    <row r="565" spans="1:3" x14ac:dyDescent="0.25">
      <c r="A565" s="154">
        <v>783</v>
      </c>
      <c r="B565" s="150" t="s">
        <v>579</v>
      </c>
      <c r="C565" s="153" t="s">
        <v>417</v>
      </c>
    </row>
    <row r="566" spans="1:3" x14ac:dyDescent="0.25">
      <c r="A566" s="154">
        <v>784</v>
      </c>
      <c r="B566" s="150" t="s">
        <v>579</v>
      </c>
      <c r="C566" s="153" t="s">
        <v>417</v>
      </c>
    </row>
    <row r="567" spans="1:3" x14ac:dyDescent="0.25">
      <c r="A567" s="154">
        <v>785</v>
      </c>
      <c r="B567" s="150" t="s">
        <v>579</v>
      </c>
      <c r="C567" s="153" t="s">
        <v>417</v>
      </c>
    </row>
    <row r="568" spans="1:3" x14ac:dyDescent="0.25">
      <c r="A568" s="154">
        <v>786</v>
      </c>
      <c r="B568" s="150" t="s">
        <v>579</v>
      </c>
      <c r="C568" s="153" t="s">
        <v>417</v>
      </c>
    </row>
    <row r="569" spans="1:3" x14ac:dyDescent="0.25">
      <c r="A569" s="154">
        <v>787</v>
      </c>
      <c r="B569" s="150" t="s">
        <v>584</v>
      </c>
      <c r="C569" s="153" t="s">
        <v>417</v>
      </c>
    </row>
    <row r="570" spans="1:3" x14ac:dyDescent="0.25">
      <c r="A570" s="154">
        <v>788</v>
      </c>
      <c r="B570" s="150" t="s">
        <v>585</v>
      </c>
      <c r="C570" s="153" t="s">
        <v>417</v>
      </c>
    </row>
    <row r="571" spans="1:3" x14ac:dyDescent="0.25">
      <c r="A571" s="154">
        <v>789</v>
      </c>
      <c r="B571" s="150" t="s">
        <v>586</v>
      </c>
      <c r="C571" s="153" t="s">
        <v>417</v>
      </c>
    </row>
    <row r="572" spans="1:3" x14ac:dyDescent="0.25">
      <c r="A572" s="154">
        <v>790</v>
      </c>
      <c r="B572" s="150" t="s">
        <v>587</v>
      </c>
      <c r="C572" s="153" t="s">
        <v>417</v>
      </c>
    </row>
    <row r="573" spans="1:3" x14ac:dyDescent="0.25">
      <c r="A573" s="154">
        <v>791</v>
      </c>
      <c r="B573" s="150" t="s">
        <v>588</v>
      </c>
      <c r="C573" s="153" t="s">
        <v>417</v>
      </c>
    </row>
    <row r="574" spans="1:3" x14ac:dyDescent="0.25">
      <c r="A574" s="154">
        <v>792</v>
      </c>
      <c r="B574" s="150" t="s">
        <v>589</v>
      </c>
      <c r="C574" s="153" t="s">
        <v>417</v>
      </c>
    </row>
    <row r="575" spans="1:3" x14ac:dyDescent="0.25">
      <c r="A575" s="154">
        <v>793</v>
      </c>
      <c r="B575" s="150" t="s">
        <v>579</v>
      </c>
      <c r="C575" s="153" t="s">
        <v>417</v>
      </c>
    </row>
    <row r="576" spans="1:3" x14ac:dyDescent="0.25">
      <c r="A576" s="154">
        <v>794</v>
      </c>
      <c r="B576" s="150" t="s">
        <v>580</v>
      </c>
      <c r="C576" s="153" t="s">
        <v>417</v>
      </c>
    </row>
    <row r="577" spans="1:3" x14ac:dyDescent="0.25">
      <c r="A577" s="154">
        <v>801</v>
      </c>
      <c r="B577" s="150" t="s">
        <v>506</v>
      </c>
      <c r="C577" s="153" t="s">
        <v>417</v>
      </c>
    </row>
    <row r="578" spans="1:3" x14ac:dyDescent="0.25">
      <c r="A578" s="154">
        <v>802</v>
      </c>
      <c r="B578" s="150" t="s">
        <v>590</v>
      </c>
      <c r="C578" s="153" t="s">
        <v>417</v>
      </c>
    </row>
    <row r="579" spans="1:3" x14ac:dyDescent="0.25">
      <c r="A579" s="154">
        <v>803</v>
      </c>
      <c r="B579" s="150" t="s">
        <v>591</v>
      </c>
      <c r="C579" s="153" t="s">
        <v>397</v>
      </c>
    </row>
    <row r="580" spans="1:3" x14ac:dyDescent="0.25">
      <c r="A580" s="154">
        <v>804</v>
      </c>
      <c r="B580" s="150" t="s">
        <v>590</v>
      </c>
      <c r="C580" s="153" t="s">
        <v>417</v>
      </c>
    </row>
    <row r="581" spans="1:3" x14ac:dyDescent="0.25">
      <c r="A581" s="154">
        <v>805</v>
      </c>
      <c r="B581" s="150" t="s">
        <v>591</v>
      </c>
      <c r="C581" s="153" t="s">
        <v>397</v>
      </c>
    </row>
    <row r="582" spans="1:3" x14ac:dyDescent="0.25">
      <c r="A582" s="154">
        <v>806</v>
      </c>
      <c r="B582" s="150" t="s">
        <v>590</v>
      </c>
      <c r="C582" s="153" t="s">
        <v>417</v>
      </c>
    </row>
    <row r="583" spans="1:3" x14ac:dyDescent="0.25">
      <c r="A583" s="154">
        <v>807</v>
      </c>
      <c r="B583" s="150" t="s">
        <v>591</v>
      </c>
      <c r="C583" s="153" t="s">
        <v>397</v>
      </c>
    </row>
    <row r="584" spans="1:3" x14ac:dyDescent="0.25">
      <c r="A584" s="154">
        <v>808</v>
      </c>
      <c r="B584" s="150" t="s">
        <v>590</v>
      </c>
      <c r="C584" s="153" t="s">
        <v>417</v>
      </c>
    </row>
    <row r="585" spans="1:3" x14ac:dyDescent="0.25">
      <c r="A585" s="154">
        <v>809</v>
      </c>
      <c r="B585" s="150" t="s">
        <v>591</v>
      </c>
      <c r="C585" s="153" t="s">
        <v>397</v>
      </c>
    </row>
    <row r="586" spans="1:3" x14ac:dyDescent="0.25">
      <c r="A586" s="154">
        <v>810</v>
      </c>
      <c r="B586" s="150" t="s">
        <v>590</v>
      </c>
      <c r="C586" s="153" t="s">
        <v>417</v>
      </c>
    </row>
    <row r="587" spans="1:3" x14ac:dyDescent="0.25">
      <c r="A587" s="154">
        <v>811</v>
      </c>
      <c r="B587" s="150" t="s">
        <v>591</v>
      </c>
      <c r="C587" s="153" t="s">
        <v>397</v>
      </c>
    </row>
    <row r="588" spans="1:3" x14ac:dyDescent="0.25">
      <c r="A588" s="154">
        <v>812</v>
      </c>
      <c r="B588" s="150" t="s">
        <v>590</v>
      </c>
      <c r="C588" s="153" t="s">
        <v>417</v>
      </c>
    </row>
    <row r="589" spans="1:3" x14ac:dyDescent="0.25">
      <c r="A589" s="154">
        <v>813</v>
      </c>
      <c r="B589" s="150" t="s">
        <v>591</v>
      </c>
      <c r="C589" s="153" t="s">
        <v>397</v>
      </c>
    </row>
    <row r="590" spans="1:3" x14ac:dyDescent="0.25">
      <c r="A590" s="154">
        <v>814</v>
      </c>
      <c r="B590" s="150" t="s">
        <v>590</v>
      </c>
      <c r="C590" s="153" t="s">
        <v>417</v>
      </c>
    </row>
    <row r="591" spans="1:3" x14ac:dyDescent="0.25">
      <c r="A591" s="154">
        <v>815</v>
      </c>
      <c r="B591" s="150" t="s">
        <v>591</v>
      </c>
      <c r="C591" s="153" t="s">
        <v>397</v>
      </c>
    </row>
    <row r="592" spans="1:3" x14ac:dyDescent="0.25">
      <c r="A592" s="154">
        <v>816</v>
      </c>
      <c r="B592" s="150" t="s">
        <v>590</v>
      </c>
      <c r="C592" s="153" t="s">
        <v>417</v>
      </c>
    </row>
    <row r="593" spans="1:3" x14ac:dyDescent="0.25">
      <c r="A593" s="154">
        <v>817</v>
      </c>
      <c r="B593" s="150" t="s">
        <v>591</v>
      </c>
      <c r="C593" s="153" t="s">
        <v>397</v>
      </c>
    </row>
    <row r="594" spans="1:3" x14ac:dyDescent="0.25">
      <c r="A594" s="154">
        <v>818</v>
      </c>
      <c r="B594" s="150" t="s">
        <v>590</v>
      </c>
      <c r="C594" s="153" t="s">
        <v>417</v>
      </c>
    </row>
    <row r="595" spans="1:3" x14ac:dyDescent="0.25">
      <c r="A595" s="154">
        <v>819</v>
      </c>
      <c r="B595" s="150" t="s">
        <v>591</v>
      </c>
      <c r="C595" s="153" t="s">
        <v>397</v>
      </c>
    </row>
    <row r="596" spans="1:3" x14ac:dyDescent="0.25">
      <c r="A596" s="154">
        <v>820</v>
      </c>
      <c r="B596" s="150" t="s">
        <v>590</v>
      </c>
      <c r="C596" s="153" t="s">
        <v>417</v>
      </c>
    </row>
    <row r="597" spans="1:3" x14ac:dyDescent="0.25">
      <c r="A597" s="154">
        <v>821</v>
      </c>
      <c r="B597" s="150" t="s">
        <v>591</v>
      </c>
      <c r="C597" s="153" t="s">
        <v>397</v>
      </c>
    </row>
    <row r="598" spans="1:3" x14ac:dyDescent="0.25">
      <c r="A598" s="154">
        <v>822</v>
      </c>
      <c r="B598" s="150" t="s">
        <v>590</v>
      </c>
      <c r="C598" s="153" t="s">
        <v>417</v>
      </c>
    </row>
    <row r="599" spans="1:3" x14ac:dyDescent="0.25">
      <c r="A599" s="154">
        <v>823</v>
      </c>
      <c r="B599" s="150" t="s">
        <v>591</v>
      </c>
      <c r="C599" s="153" t="s">
        <v>397</v>
      </c>
    </row>
    <row r="600" spans="1:3" x14ac:dyDescent="0.25">
      <c r="A600" s="154">
        <v>824</v>
      </c>
      <c r="B600" s="150" t="s">
        <v>590</v>
      </c>
      <c r="C600" s="153" t="s">
        <v>417</v>
      </c>
    </row>
    <row r="601" spans="1:3" x14ac:dyDescent="0.25">
      <c r="A601" s="154">
        <v>825</v>
      </c>
      <c r="B601" s="150" t="s">
        <v>591</v>
      </c>
      <c r="C601" s="153" t="s">
        <v>397</v>
      </c>
    </row>
    <row r="602" spans="1:3" x14ac:dyDescent="0.25">
      <c r="A602" s="154">
        <v>826</v>
      </c>
      <c r="B602" s="150" t="s">
        <v>590</v>
      </c>
      <c r="C602" s="153" t="s">
        <v>417</v>
      </c>
    </row>
    <row r="603" spans="1:3" x14ac:dyDescent="0.25">
      <c r="A603" s="154">
        <v>827</v>
      </c>
      <c r="B603" s="150" t="s">
        <v>591</v>
      </c>
      <c r="C603" s="153" t="s">
        <v>397</v>
      </c>
    </row>
    <row r="604" spans="1:3" x14ac:dyDescent="0.25">
      <c r="A604" s="154">
        <v>828</v>
      </c>
      <c r="B604" s="150" t="s">
        <v>590</v>
      </c>
      <c r="C604" s="153" t="s">
        <v>417</v>
      </c>
    </row>
    <row r="605" spans="1:3" x14ac:dyDescent="0.25">
      <c r="A605" s="154">
        <v>829</v>
      </c>
      <c r="B605" s="150" t="s">
        <v>591</v>
      </c>
      <c r="C605" s="153" t="s">
        <v>397</v>
      </c>
    </row>
    <row r="606" spans="1:3" x14ac:dyDescent="0.25">
      <c r="A606" s="154">
        <v>830</v>
      </c>
      <c r="B606" s="150" t="s">
        <v>590</v>
      </c>
      <c r="C606" s="153" t="s">
        <v>417</v>
      </c>
    </row>
    <row r="607" spans="1:3" x14ac:dyDescent="0.25">
      <c r="A607" s="154">
        <v>831</v>
      </c>
      <c r="B607" s="150" t="s">
        <v>591</v>
      </c>
      <c r="C607" s="153" t="s">
        <v>397</v>
      </c>
    </row>
    <row r="608" spans="1:3" x14ac:dyDescent="0.25">
      <c r="A608" s="154">
        <v>832</v>
      </c>
      <c r="B608" s="150" t="s">
        <v>590</v>
      </c>
      <c r="C608" s="153" t="s">
        <v>417</v>
      </c>
    </row>
    <row r="609" spans="1:3" x14ac:dyDescent="0.25">
      <c r="A609" s="154">
        <v>833</v>
      </c>
      <c r="B609" s="150" t="s">
        <v>591</v>
      </c>
      <c r="C609" s="153" t="s">
        <v>397</v>
      </c>
    </row>
    <row r="610" spans="1:3" x14ac:dyDescent="0.25">
      <c r="A610" s="154">
        <v>834</v>
      </c>
      <c r="B610" s="150" t="s">
        <v>590</v>
      </c>
      <c r="C610" s="153" t="s">
        <v>417</v>
      </c>
    </row>
    <row r="611" spans="1:3" x14ac:dyDescent="0.25">
      <c r="A611" s="154">
        <v>835</v>
      </c>
      <c r="B611" s="150" t="s">
        <v>591</v>
      </c>
      <c r="C611" s="153" t="s">
        <v>397</v>
      </c>
    </row>
    <row r="612" spans="1:3" x14ac:dyDescent="0.25">
      <c r="A612" s="154">
        <v>836</v>
      </c>
      <c r="B612" s="150" t="s">
        <v>590</v>
      </c>
      <c r="C612" s="153" t="s">
        <v>417</v>
      </c>
    </row>
    <row r="613" spans="1:3" x14ac:dyDescent="0.25">
      <c r="A613" s="154">
        <v>837</v>
      </c>
      <c r="B613" s="150" t="s">
        <v>591</v>
      </c>
      <c r="C613" s="153" t="s">
        <v>397</v>
      </c>
    </row>
    <row r="614" spans="1:3" x14ac:dyDescent="0.25">
      <c r="A614" s="154">
        <v>838</v>
      </c>
      <c r="B614" s="150" t="s">
        <v>590</v>
      </c>
      <c r="C614" s="153" t="s">
        <v>417</v>
      </c>
    </row>
    <row r="615" spans="1:3" x14ac:dyDescent="0.25">
      <c r="A615" s="154">
        <v>839</v>
      </c>
      <c r="B615" s="150" t="s">
        <v>591</v>
      </c>
      <c r="C615" s="153" t="s">
        <v>397</v>
      </c>
    </row>
    <row r="616" spans="1:3" x14ac:dyDescent="0.25">
      <c r="A616" s="154">
        <v>840</v>
      </c>
      <c r="B616" s="150" t="s">
        <v>590</v>
      </c>
      <c r="C616" s="153" t="s">
        <v>417</v>
      </c>
    </row>
    <row r="617" spans="1:3" x14ac:dyDescent="0.25">
      <c r="A617" s="154">
        <v>841</v>
      </c>
      <c r="B617" s="150" t="s">
        <v>591</v>
      </c>
      <c r="C617" s="153" t="s">
        <v>397</v>
      </c>
    </row>
    <row r="618" spans="1:3" x14ac:dyDescent="0.25">
      <c r="A618" s="154">
        <v>842</v>
      </c>
      <c r="B618" s="150" t="s">
        <v>590</v>
      </c>
      <c r="C618" s="153" t="s">
        <v>417</v>
      </c>
    </row>
    <row r="619" spans="1:3" x14ac:dyDescent="0.25">
      <c r="A619" s="154">
        <v>843</v>
      </c>
      <c r="B619" s="150" t="s">
        <v>591</v>
      </c>
      <c r="C619" s="153" t="s">
        <v>397</v>
      </c>
    </row>
    <row r="620" spans="1:3" x14ac:dyDescent="0.25">
      <c r="A620" s="154">
        <v>844</v>
      </c>
      <c r="B620" s="150" t="s">
        <v>590</v>
      </c>
      <c r="C620" s="153" t="s">
        <v>417</v>
      </c>
    </row>
    <row r="621" spans="1:3" x14ac:dyDescent="0.25">
      <c r="A621" s="154">
        <v>845</v>
      </c>
      <c r="B621" s="150" t="s">
        <v>591</v>
      </c>
      <c r="C621" s="153" t="s">
        <v>397</v>
      </c>
    </row>
    <row r="622" spans="1:3" x14ac:dyDescent="0.25">
      <c r="A622" s="154">
        <v>846</v>
      </c>
      <c r="B622" s="150" t="s">
        <v>590</v>
      </c>
      <c r="C622" s="153" t="s">
        <v>417</v>
      </c>
    </row>
    <row r="623" spans="1:3" x14ac:dyDescent="0.25">
      <c r="A623" s="154">
        <v>847</v>
      </c>
      <c r="B623" s="150" t="s">
        <v>591</v>
      </c>
      <c r="C623" s="153" t="s">
        <v>397</v>
      </c>
    </row>
    <row r="624" spans="1:3" x14ac:dyDescent="0.25">
      <c r="A624" s="154">
        <v>848</v>
      </c>
      <c r="B624" s="150" t="s">
        <v>590</v>
      </c>
      <c r="C624" s="153" t="s">
        <v>417</v>
      </c>
    </row>
    <row r="625" spans="1:3" x14ac:dyDescent="0.25">
      <c r="A625" s="154">
        <v>849</v>
      </c>
      <c r="B625" s="150" t="s">
        <v>591</v>
      </c>
      <c r="C625" s="153" t="s">
        <v>397</v>
      </c>
    </row>
    <row r="626" spans="1:3" x14ac:dyDescent="0.25">
      <c r="A626" s="154">
        <v>850</v>
      </c>
      <c r="B626" s="150" t="s">
        <v>591</v>
      </c>
      <c r="C626" s="153" t="s">
        <v>397</v>
      </c>
    </row>
    <row r="627" spans="1:3" x14ac:dyDescent="0.25">
      <c r="A627" s="154">
        <v>851</v>
      </c>
      <c r="B627" s="150" t="s">
        <v>591</v>
      </c>
      <c r="C627" s="153" t="s">
        <v>397</v>
      </c>
    </row>
    <row r="628" spans="1:3" x14ac:dyDescent="0.25">
      <c r="A628" s="154">
        <v>852</v>
      </c>
      <c r="B628" s="150" t="s">
        <v>590</v>
      </c>
      <c r="C628" s="153" t="s">
        <v>417</v>
      </c>
    </row>
    <row r="629" spans="1:3" x14ac:dyDescent="0.25">
      <c r="A629" s="154">
        <v>853</v>
      </c>
      <c r="B629" s="150" t="s">
        <v>590</v>
      </c>
      <c r="C629" s="153" t="s">
        <v>417</v>
      </c>
    </row>
    <row r="630" spans="1:3" x14ac:dyDescent="0.25">
      <c r="A630" s="154">
        <v>854</v>
      </c>
      <c r="B630" s="150" t="s">
        <v>590</v>
      </c>
      <c r="C630" s="153" t="s">
        <v>417</v>
      </c>
    </row>
    <row r="631" spans="1:3" x14ac:dyDescent="0.25">
      <c r="A631" s="154">
        <v>855</v>
      </c>
      <c r="B631" s="150" t="s">
        <v>590</v>
      </c>
      <c r="C631" s="153" t="s">
        <v>417</v>
      </c>
    </row>
    <row r="632" spans="1:3" x14ac:dyDescent="0.25">
      <c r="A632" s="154">
        <v>856</v>
      </c>
      <c r="B632" s="150" t="s">
        <v>590</v>
      </c>
      <c r="C632" s="153" t="s">
        <v>417</v>
      </c>
    </row>
    <row r="633" spans="1:3" x14ac:dyDescent="0.25">
      <c r="A633" s="154">
        <v>857</v>
      </c>
      <c r="B633" s="150" t="s">
        <v>590</v>
      </c>
      <c r="C633" s="153" t="s">
        <v>417</v>
      </c>
    </row>
    <row r="634" spans="1:3" x14ac:dyDescent="0.25">
      <c r="A634" s="154">
        <v>858</v>
      </c>
      <c r="B634" s="150" t="s">
        <v>590</v>
      </c>
      <c r="C634" s="153" t="s">
        <v>417</v>
      </c>
    </row>
    <row r="635" spans="1:3" x14ac:dyDescent="0.25">
      <c r="A635" s="154">
        <v>859</v>
      </c>
      <c r="B635" s="150" t="s">
        <v>590</v>
      </c>
      <c r="C635" s="153" t="s">
        <v>417</v>
      </c>
    </row>
    <row r="636" spans="1:3" x14ac:dyDescent="0.25">
      <c r="A636" s="154">
        <v>860</v>
      </c>
      <c r="B636" s="150" t="s">
        <v>590</v>
      </c>
      <c r="C636" s="153" t="s">
        <v>417</v>
      </c>
    </row>
    <row r="637" spans="1:3" x14ac:dyDescent="0.25">
      <c r="A637" s="154">
        <v>861</v>
      </c>
      <c r="B637" s="150" t="s">
        <v>590</v>
      </c>
      <c r="C637" s="153" t="s">
        <v>417</v>
      </c>
    </row>
    <row r="638" spans="1:3" x14ac:dyDescent="0.25">
      <c r="A638" s="154">
        <v>862</v>
      </c>
      <c r="B638" s="150" t="s">
        <v>590</v>
      </c>
      <c r="C638" s="153" t="s">
        <v>417</v>
      </c>
    </row>
    <row r="639" spans="1:3" x14ac:dyDescent="0.25">
      <c r="A639" s="154">
        <v>863</v>
      </c>
      <c r="B639" s="150" t="s">
        <v>590</v>
      </c>
      <c r="C639" s="153" t="s">
        <v>417</v>
      </c>
    </row>
    <row r="640" spans="1:3" x14ac:dyDescent="0.25">
      <c r="A640" s="154">
        <v>864</v>
      </c>
      <c r="B640" s="150" t="s">
        <v>590</v>
      </c>
      <c r="C640" s="153" t="s">
        <v>417</v>
      </c>
    </row>
    <row r="641" spans="1:3" x14ac:dyDescent="0.25">
      <c r="A641" s="154">
        <v>865</v>
      </c>
      <c r="B641" s="150" t="s">
        <v>590</v>
      </c>
      <c r="C641" s="153" t="s">
        <v>417</v>
      </c>
    </row>
    <row r="642" spans="1:3" x14ac:dyDescent="0.25">
      <c r="A642" s="154">
        <v>866</v>
      </c>
      <c r="B642" s="150" t="s">
        <v>591</v>
      </c>
      <c r="C642" s="153" t="s">
        <v>397</v>
      </c>
    </row>
    <row r="643" spans="1:3" x14ac:dyDescent="0.25">
      <c r="A643" s="154">
        <v>867</v>
      </c>
      <c r="B643" s="150" t="s">
        <v>590</v>
      </c>
      <c r="C643" s="153" t="s">
        <v>417</v>
      </c>
    </row>
    <row r="644" spans="1:3" x14ac:dyDescent="0.25">
      <c r="A644" s="154">
        <v>868</v>
      </c>
      <c r="B644" s="150" t="s">
        <v>591</v>
      </c>
      <c r="C644" s="153" t="s">
        <v>397</v>
      </c>
    </row>
    <row r="645" spans="1:3" x14ac:dyDescent="0.25">
      <c r="A645" s="154">
        <v>869</v>
      </c>
      <c r="B645" s="150" t="s">
        <v>590</v>
      </c>
      <c r="C645" s="153" t="s">
        <v>417</v>
      </c>
    </row>
    <row r="646" spans="1:3" x14ac:dyDescent="0.25">
      <c r="A646" s="154">
        <v>870</v>
      </c>
      <c r="B646" s="150" t="s">
        <v>591</v>
      </c>
      <c r="C646" s="153" t="s">
        <v>397</v>
      </c>
    </row>
    <row r="647" spans="1:3" x14ac:dyDescent="0.25">
      <c r="A647" s="154">
        <v>871</v>
      </c>
      <c r="B647" s="150" t="s">
        <v>590</v>
      </c>
      <c r="C647" s="153" t="s">
        <v>417</v>
      </c>
    </row>
    <row r="648" spans="1:3" x14ac:dyDescent="0.25">
      <c r="A648" s="154">
        <v>872</v>
      </c>
      <c r="B648" s="150" t="s">
        <v>591</v>
      </c>
      <c r="C648" s="153" t="s">
        <v>397</v>
      </c>
    </row>
    <row r="649" spans="1:3" x14ac:dyDescent="0.25">
      <c r="A649" s="154">
        <v>873</v>
      </c>
      <c r="B649" s="150" t="s">
        <v>590</v>
      </c>
      <c r="C649" s="153" t="s">
        <v>417</v>
      </c>
    </row>
    <row r="650" spans="1:3" x14ac:dyDescent="0.25">
      <c r="A650" s="154">
        <v>874</v>
      </c>
      <c r="B650" s="150" t="s">
        <v>591</v>
      </c>
      <c r="C650" s="153" t="s">
        <v>397</v>
      </c>
    </row>
    <row r="651" spans="1:3" x14ac:dyDescent="0.25">
      <c r="A651" s="154">
        <v>875</v>
      </c>
      <c r="B651" s="150" t="s">
        <v>590</v>
      </c>
      <c r="C651" s="153" t="s">
        <v>417</v>
      </c>
    </row>
    <row r="652" spans="1:3" x14ac:dyDescent="0.25">
      <c r="A652" s="154">
        <v>876</v>
      </c>
      <c r="B652" s="150" t="s">
        <v>591</v>
      </c>
      <c r="C652" s="153" t="s">
        <v>397</v>
      </c>
    </row>
    <row r="653" spans="1:3" x14ac:dyDescent="0.25">
      <c r="A653" s="154">
        <v>877</v>
      </c>
      <c r="B653" s="150" t="s">
        <v>590</v>
      </c>
      <c r="C653" s="153" t="s">
        <v>417</v>
      </c>
    </row>
    <row r="654" spans="1:3" x14ac:dyDescent="0.25">
      <c r="A654" s="154">
        <v>878</v>
      </c>
      <c r="B654" s="150" t="s">
        <v>591</v>
      </c>
      <c r="C654" s="153" t="s">
        <v>397</v>
      </c>
    </row>
    <row r="655" spans="1:3" x14ac:dyDescent="0.25">
      <c r="A655" s="154">
        <v>879</v>
      </c>
      <c r="B655" s="150" t="s">
        <v>590</v>
      </c>
      <c r="C655" s="153" t="s">
        <v>417</v>
      </c>
    </row>
    <row r="656" spans="1:3" x14ac:dyDescent="0.25">
      <c r="A656" s="154">
        <v>880</v>
      </c>
      <c r="B656" s="150" t="s">
        <v>591</v>
      </c>
      <c r="C656" s="153" t="s">
        <v>397</v>
      </c>
    </row>
    <row r="657" spans="1:3" x14ac:dyDescent="0.25">
      <c r="A657" s="154">
        <v>881</v>
      </c>
      <c r="B657" s="150" t="s">
        <v>590</v>
      </c>
      <c r="C657" s="153" t="s">
        <v>417</v>
      </c>
    </row>
    <row r="658" spans="1:3" x14ac:dyDescent="0.25">
      <c r="A658" s="154">
        <v>882</v>
      </c>
      <c r="B658" s="150" t="s">
        <v>591</v>
      </c>
      <c r="C658" s="153" t="s">
        <v>397</v>
      </c>
    </row>
    <row r="659" spans="1:3" x14ac:dyDescent="0.25">
      <c r="A659" s="154">
        <v>883</v>
      </c>
      <c r="B659" s="150" t="s">
        <v>590</v>
      </c>
      <c r="C659" s="153" t="s">
        <v>417</v>
      </c>
    </row>
    <row r="660" spans="1:3" x14ac:dyDescent="0.25">
      <c r="A660" s="154">
        <v>884</v>
      </c>
      <c r="B660" s="150" t="s">
        <v>591</v>
      </c>
      <c r="C660" s="153" t="s">
        <v>397</v>
      </c>
    </row>
    <row r="661" spans="1:3" x14ac:dyDescent="0.25">
      <c r="A661" s="154">
        <v>885</v>
      </c>
      <c r="B661" s="150" t="s">
        <v>590</v>
      </c>
      <c r="C661" s="153" t="s">
        <v>417</v>
      </c>
    </row>
    <row r="662" spans="1:3" x14ac:dyDescent="0.25">
      <c r="A662" s="154">
        <v>886</v>
      </c>
      <c r="B662" s="150" t="s">
        <v>591</v>
      </c>
      <c r="C662" s="153" t="s">
        <v>397</v>
      </c>
    </row>
    <row r="663" spans="1:3" x14ac:dyDescent="0.25">
      <c r="A663" s="154">
        <v>887</v>
      </c>
      <c r="B663" s="150" t="s">
        <v>590</v>
      </c>
      <c r="C663" s="153" t="s">
        <v>417</v>
      </c>
    </row>
    <row r="664" spans="1:3" x14ac:dyDescent="0.25">
      <c r="A664" s="154">
        <v>888</v>
      </c>
      <c r="B664" s="150" t="s">
        <v>591</v>
      </c>
      <c r="C664" s="153" t="s">
        <v>397</v>
      </c>
    </row>
    <row r="665" spans="1:3" x14ac:dyDescent="0.25">
      <c r="A665" s="154">
        <v>889</v>
      </c>
      <c r="B665" s="150" t="s">
        <v>590</v>
      </c>
      <c r="C665" s="153" t="s">
        <v>417</v>
      </c>
    </row>
    <row r="666" spans="1:3" x14ac:dyDescent="0.25">
      <c r="A666" s="154">
        <v>890</v>
      </c>
      <c r="B666" s="150" t="s">
        <v>591</v>
      </c>
      <c r="C666" s="153" t="s">
        <v>397</v>
      </c>
    </row>
    <row r="667" spans="1:3" x14ac:dyDescent="0.25">
      <c r="A667" s="154">
        <v>891</v>
      </c>
      <c r="B667" s="150" t="s">
        <v>591</v>
      </c>
      <c r="C667" s="153" t="s">
        <v>397</v>
      </c>
    </row>
    <row r="668" spans="1:3" x14ac:dyDescent="0.25">
      <c r="A668" s="154">
        <v>892</v>
      </c>
      <c r="B668" s="150" t="s">
        <v>591</v>
      </c>
      <c r="C668" s="153" t="s">
        <v>397</v>
      </c>
    </row>
    <row r="669" spans="1:3" x14ac:dyDescent="0.25">
      <c r="A669" s="154">
        <v>893</v>
      </c>
      <c r="B669" s="150" t="s">
        <v>591</v>
      </c>
      <c r="C669" s="153" t="s">
        <v>397</v>
      </c>
    </row>
    <row r="670" spans="1:3" x14ac:dyDescent="0.25">
      <c r="A670" s="154">
        <v>894</v>
      </c>
      <c r="B670" s="150" t="s">
        <v>548</v>
      </c>
      <c r="C670" s="153" t="s">
        <v>397</v>
      </c>
    </row>
    <row r="671" spans="1:3" x14ac:dyDescent="0.25">
      <c r="A671" s="154">
        <v>895</v>
      </c>
      <c r="B671" s="150" t="s">
        <v>548</v>
      </c>
      <c r="C671" s="153" t="s">
        <v>397</v>
      </c>
    </row>
    <row r="672" spans="1:3" x14ac:dyDescent="0.25">
      <c r="A672" s="154">
        <v>896</v>
      </c>
      <c r="B672" s="150" t="s">
        <v>548</v>
      </c>
      <c r="C672" s="153" t="s">
        <v>397</v>
      </c>
    </row>
    <row r="673" spans="1:3" x14ac:dyDescent="0.25">
      <c r="A673" s="154">
        <v>897</v>
      </c>
      <c r="B673" s="150" t="s">
        <v>591</v>
      </c>
      <c r="C673" s="153" t="s">
        <v>397</v>
      </c>
    </row>
    <row r="674" spans="1:3" x14ac:dyDescent="0.25">
      <c r="A674" s="154">
        <v>898</v>
      </c>
      <c r="B674" s="150" t="s">
        <v>591</v>
      </c>
      <c r="C674" s="153" t="s">
        <v>397</v>
      </c>
    </row>
    <row r="675" spans="1:3" x14ac:dyDescent="0.25">
      <c r="A675" s="154">
        <v>899</v>
      </c>
      <c r="B675" s="150" t="s">
        <v>592</v>
      </c>
      <c r="C675" s="153" t="s">
        <v>397</v>
      </c>
    </row>
    <row r="676" spans="1:3" x14ac:dyDescent="0.25">
      <c r="A676" s="154">
        <v>900</v>
      </c>
      <c r="B676" s="150" t="s">
        <v>592</v>
      </c>
      <c r="C676" s="153" t="s">
        <v>397</v>
      </c>
    </row>
    <row r="677" spans="1:3" x14ac:dyDescent="0.25">
      <c r="A677" s="154">
        <v>901</v>
      </c>
      <c r="B677" s="150" t="s">
        <v>592</v>
      </c>
      <c r="C677" s="153" t="s">
        <v>397</v>
      </c>
    </row>
    <row r="678" spans="1:3" x14ac:dyDescent="0.25">
      <c r="A678" s="154">
        <v>902</v>
      </c>
      <c r="B678" s="150" t="s">
        <v>592</v>
      </c>
      <c r="C678" s="153" t="s">
        <v>397</v>
      </c>
    </row>
    <row r="679" spans="1:3" x14ac:dyDescent="0.25">
      <c r="A679" s="154">
        <v>903</v>
      </c>
      <c r="B679" s="150" t="s">
        <v>592</v>
      </c>
      <c r="C679" s="153" t="s">
        <v>397</v>
      </c>
    </row>
    <row r="680" spans="1:3" x14ac:dyDescent="0.25">
      <c r="A680" s="154">
        <v>904</v>
      </c>
      <c r="B680" s="150" t="s">
        <v>593</v>
      </c>
      <c r="C680" s="153" t="s">
        <v>397</v>
      </c>
    </row>
    <row r="681" spans="1:3" x14ac:dyDescent="0.25">
      <c r="A681" s="154">
        <v>905</v>
      </c>
      <c r="B681" s="150" t="s">
        <v>593</v>
      </c>
      <c r="C681" s="153" t="s">
        <v>397</v>
      </c>
    </row>
    <row r="682" spans="1:3" x14ac:dyDescent="0.25">
      <c r="A682" s="154">
        <v>906</v>
      </c>
      <c r="B682" s="150" t="s">
        <v>593</v>
      </c>
      <c r="C682" s="153" t="s">
        <v>397</v>
      </c>
    </row>
    <row r="683" spans="1:3" x14ac:dyDescent="0.25">
      <c r="A683" s="154">
        <v>907</v>
      </c>
      <c r="B683" s="150" t="s">
        <v>594</v>
      </c>
      <c r="C683" s="153" t="s">
        <v>397</v>
      </c>
    </row>
    <row r="684" spans="1:3" x14ac:dyDescent="0.25">
      <c r="A684" s="154">
        <v>908</v>
      </c>
      <c r="B684" s="150" t="s">
        <v>594</v>
      </c>
      <c r="C684" s="153" t="s">
        <v>397</v>
      </c>
    </row>
    <row r="685" spans="1:3" x14ac:dyDescent="0.25">
      <c r="A685" s="154">
        <v>909</v>
      </c>
      <c r="B685" s="150" t="s">
        <v>594</v>
      </c>
      <c r="C685" s="153" t="s">
        <v>397</v>
      </c>
    </row>
    <row r="686" spans="1:3" x14ac:dyDescent="0.25">
      <c r="A686" s="154">
        <v>910</v>
      </c>
      <c r="B686" s="150" t="s">
        <v>594</v>
      </c>
      <c r="C686" s="153" t="s">
        <v>397</v>
      </c>
    </row>
    <row r="687" spans="1:3" x14ac:dyDescent="0.25">
      <c r="A687" s="154">
        <v>911</v>
      </c>
      <c r="B687" s="150" t="s">
        <v>594</v>
      </c>
      <c r="C687" s="153" t="s">
        <v>397</v>
      </c>
    </row>
    <row r="688" spans="1:3" x14ac:dyDescent="0.25">
      <c r="A688" s="154">
        <v>912</v>
      </c>
      <c r="B688" s="150" t="s">
        <v>594</v>
      </c>
      <c r="C688" s="153" t="s">
        <v>397</v>
      </c>
    </row>
    <row r="689" spans="1:3" x14ac:dyDescent="0.25">
      <c r="A689" s="154">
        <v>913</v>
      </c>
      <c r="B689" s="150" t="s">
        <v>594</v>
      </c>
      <c r="C689" s="153" t="s">
        <v>397</v>
      </c>
    </row>
    <row r="690" spans="1:3" x14ac:dyDescent="0.25">
      <c r="A690" s="154">
        <v>914</v>
      </c>
      <c r="B690" s="150" t="s">
        <v>595</v>
      </c>
      <c r="C690" s="153" t="s">
        <v>417</v>
      </c>
    </row>
    <row r="691" spans="1:3" x14ac:dyDescent="0.25">
      <c r="A691" s="154">
        <v>915</v>
      </c>
      <c r="B691" s="150" t="s">
        <v>548</v>
      </c>
      <c r="C691" s="153" t="s">
        <v>417</v>
      </c>
    </row>
    <row r="692" spans="1:3" x14ac:dyDescent="0.25">
      <c r="A692" s="154">
        <v>916</v>
      </c>
      <c r="B692" s="150" t="s">
        <v>548</v>
      </c>
      <c r="C692" s="153" t="s">
        <v>417</v>
      </c>
    </row>
    <row r="693" spans="1:3" x14ac:dyDescent="0.25">
      <c r="A693" s="154">
        <v>917</v>
      </c>
      <c r="B693" s="150" t="s">
        <v>548</v>
      </c>
      <c r="C693" s="153" t="s">
        <v>417</v>
      </c>
    </row>
    <row r="694" spans="1:3" x14ac:dyDescent="0.25">
      <c r="A694" s="154">
        <v>918</v>
      </c>
      <c r="B694" s="150" t="s">
        <v>483</v>
      </c>
      <c r="C694" s="153" t="s">
        <v>417</v>
      </c>
    </row>
    <row r="695" spans="1:3" x14ac:dyDescent="0.25">
      <c r="A695" s="154">
        <v>919</v>
      </c>
      <c r="B695" s="150" t="s">
        <v>596</v>
      </c>
      <c r="C695" s="153" t="s">
        <v>417</v>
      </c>
    </row>
    <row r="696" spans="1:3" x14ac:dyDescent="0.25">
      <c r="A696" s="154">
        <v>920</v>
      </c>
      <c r="B696" s="150" t="s">
        <v>596</v>
      </c>
      <c r="C696" s="153" t="s">
        <v>417</v>
      </c>
    </row>
    <row r="697" spans="1:3" x14ac:dyDescent="0.25">
      <c r="A697" s="154">
        <v>922</v>
      </c>
      <c r="B697" s="150" t="s">
        <v>506</v>
      </c>
      <c r="C697" s="153" t="s">
        <v>417</v>
      </c>
    </row>
    <row r="698" spans="1:3" x14ac:dyDescent="0.25">
      <c r="A698" s="154">
        <v>923</v>
      </c>
      <c r="B698" s="150" t="s">
        <v>506</v>
      </c>
      <c r="C698" s="153" t="s">
        <v>417</v>
      </c>
    </row>
    <row r="699" spans="1:3" x14ac:dyDescent="0.25">
      <c r="A699" s="154">
        <v>924</v>
      </c>
      <c r="B699" s="150" t="s">
        <v>506</v>
      </c>
      <c r="C699" s="153" t="s">
        <v>417</v>
      </c>
    </row>
    <row r="700" spans="1:3" x14ac:dyDescent="0.25">
      <c r="A700" s="154">
        <v>925</v>
      </c>
      <c r="B700" s="150" t="s">
        <v>597</v>
      </c>
      <c r="C700" s="153" t="s">
        <v>536</v>
      </c>
    </row>
    <row r="701" spans="1:3" x14ac:dyDescent="0.25">
      <c r="A701" s="154">
        <v>926</v>
      </c>
      <c r="B701" s="150" t="s">
        <v>537</v>
      </c>
      <c r="C701" s="153" t="s">
        <v>536</v>
      </c>
    </row>
    <row r="702" spans="1:3" x14ac:dyDescent="0.25">
      <c r="A702" s="154">
        <v>927</v>
      </c>
      <c r="B702" s="150" t="s">
        <v>539</v>
      </c>
      <c r="C702" s="153" t="s">
        <v>536</v>
      </c>
    </row>
    <row r="703" spans="1:3" x14ac:dyDescent="0.25">
      <c r="A703" s="154">
        <v>928</v>
      </c>
      <c r="B703" s="150" t="s">
        <v>538</v>
      </c>
      <c r="C703" s="153" t="s">
        <v>536</v>
      </c>
    </row>
    <row r="704" spans="1:3" x14ac:dyDescent="0.25">
      <c r="A704" s="154">
        <v>929</v>
      </c>
      <c r="B704" s="150" t="s">
        <v>592</v>
      </c>
      <c r="C704" s="153" t="s">
        <v>397</v>
      </c>
    </row>
    <row r="705" spans="1:3" x14ac:dyDescent="0.25">
      <c r="A705" s="154">
        <v>930</v>
      </c>
      <c r="B705" s="150" t="s">
        <v>592</v>
      </c>
      <c r="C705" s="153" t="s">
        <v>397</v>
      </c>
    </row>
    <row r="706" spans="1:3" x14ac:dyDescent="0.25">
      <c r="A706" s="154">
        <v>931</v>
      </c>
      <c r="B706" s="150" t="s">
        <v>592</v>
      </c>
      <c r="C706" s="153" t="s">
        <v>397</v>
      </c>
    </row>
    <row r="707" spans="1:3" x14ac:dyDescent="0.25">
      <c r="A707" s="154">
        <v>932</v>
      </c>
      <c r="B707" s="150" t="s">
        <v>598</v>
      </c>
      <c r="C707" s="153" t="s">
        <v>417</v>
      </c>
    </row>
    <row r="708" spans="1:3" x14ac:dyDescent="0.25">
      <c r="A708" s="154">
        <v>933</v>
      </c>
      <c r="B708" s="150" t="s">
        <v>590</v>
      </c>
      <c r="C708" s="153" t="s">
        <v>417</v>
      </c>
    </row>
    <row r="709" spans="1:3" x14ac:dyDescent="0.25">
      <c r="A709" s="154">
        <v>934</v>
      </c>
      <c r="B709" s="150" t="s">
        <v>591</v>
      </c>
      <c r="C709" s="153" t="s">
        <v>397</v>
      </c>
    </row>
    <row r="710" spans="1:3" x14ac:dyDescent="0.25">
      <c r="A710" s="154">
        <v>935</v>
      </c>
      <c r="B710" s="150" t="s">
        <v>599</v>
      </c>
      <c r="C710" s="153" t="s">
        <v>417</v>
      </c>
    </row>
    <row r="711" spans="1:3" x14ac:dyDescent="0.25">
      <c r="A711" s="154">
        <v>936</v>
      </c>
      <c r="B711" s="150" t="s">
        <v>599</v>
      </c>
      <c r="C711" s="153" t="s">
        <v>417</v>
      </c>
    </row>
    <row r="712" spans="1:3" x14ac:dyDescent="0.25">
      <c r="A712" s="154">
        <v>937</v>
      </c>
      <c r="B712" s="150" t="s">
        <v>599</v>
      </c>
      <c r="C712" s="153" t="s">
        <v>417</v>
      </c>
    </row>
    <row r="713" spans="1:3" x14ac:dyDescent="0.25">
      <c r="A713" s="154">
        <v>938</v>
      </c>
      <c r="B713" s="150" t="s">
        <v>599</v>
      </c>
      <c r="C713" s="153" t="s">
        <v>417</v>
      </c>
    </row>
    <row r="714" spans="1:3" x14ac:dyDescent="0.25">
      <c r="A714" s="154">
        <v>939</v>
      </c>
      <c r="B714" s="150" t="s">
        <v>599</v>
      </c>
      <c r="C714" s="153" t="s">
        <v>417</v>
      </c>
    </row>
    <row r="715" spans="1:3" x14ac:dyDescent="0.25">
      <c r="A715" s="154">
        <v>940</v>
      </c>
      <c r="B715" s="150" t="s">
        <v>600</v>
      </c>
      <c r="C715" s="153" t="s">
        <v>558</v>
      </c>
    </row>
    <row r="716" spans="1:3" x14ac:dyDescent="0.25">
      <c r="A716" s="154">
        <v>941</v>
      </c>
      <c r="B716" s="150" t="s">
        <v>601</v>
      </c>
      <c r="C716" s="153" t="s">
        <v>558</v>
      </c>
    </row>
    <row r="717" spans="1:3" x14ac:dyDescent="0.25">
      <c r="A717" s="154">
        <v>942</v>
      </c>
      <c r="B717" s="150" t="s">
        <v>452</v>
      </c>
      <c r="C717" s="153" t="s">
        <v>417</v>
      </c>
    </row>
    <row r="718" spans="1:3" x14ac:dyDescent="0.25">
      <c r="A718" s="154">
        <v>943</v>
      </c>
      <c r="B718" s="150" t="s">
        <v>443</v>
      </c>
      <c r="C718" s="153" t="s">
        <v>417</v>
      </c>
    </row>
    <row r="719" spans="1:3" x14ac:dyDescent="0.25">
      <c r="A719" s="154">
        <v>944</v>
      </c>
      <c r="B719" s="150" t="s">
        <v>443</v>
      </c>
      <c r="C719" s="153" t="s">
        <v>417</v>
      </c>
    </row>
    <row r="720" spans="1:3" x14ac:dyDescent="0.25">
      <c r="A720" s="154">
        <v>945</v>
      </c>
      <c r="B720" s="150" t="s">
        <v>443</v>
      </c>
      <c r="C720" s="153" t="s">
        <v>417</v>
      </c>
    </row>
    <row r="721" spans="1:3" x14ac:dyDescent="0.25">
      <c r="A721" s="154">
        <v>946</v>
      </c>
      <c r="B721" s="150" t="s">
        <v>443</v>
      </c>
      <c r="C721" s="153" t="s">
        <v>417</v>
      </c>
    </row>
    <row r="722" spans="1:3" x14ac:dyDescent="0.25">
      <c r="A722" s="154">
        <v>947</v>
      </c>
      <c r="B722" s="150" t="s">
        <v>602</v>
      </c>
      <c r="C722" s="153" t="s">
        <v>417</v>
      </c>
    </row>
    <row r="723" spans="1:3" x14ac:dyDescent="0.25">
      <c r="A723" s="154">
        <v>948</v>
      </c>
      <c r="B723" s="150" t="s">
        <v>603</v>
      </c>
      <c r="C723" s="153" t="s">
        <v>417</v>
      </c>
    </row>
    <row r="724" spans="1:3" x14ac:dyDescent="0.25">
      <c r="A724" s="154">
        <v>949</v>
      </c>
      <c r="B724" s="150" t="s">
        <v>604</v>
      </c>
      <c r="C724" s="153" t="s">
        <v>417</v>
      </c>
    </row>
    <row r="725" spans="1:3" x14ac:dyDescent="0.25">
      <c r="A725" s="154">
        <v>950</v>
      </c>
      <c r="B725" s="150" t="s">
        <v>605</v>
      </c>
      <c r="C725" s="153" t="s">
        <v>397</v>
      </c>
    </row>
    <row r="726" spans="1:3" x14ac:dyDescent="0.25">
      <c r="A726" s="154">
        <v>951</v>
      </c>
      <c r="B726" s="150" t="s">
        <v>606</v>
      </c>
      <c r="C726" s="153" t="s">
        <v>397</v>
      </c>
    </row>
    <row r="727" spans="1:3" x14ac:dyDescent="0.25">
      <c r="A727" s="154">
        <v>952</v>
      </c>
      <c r="B727" s="150" t="s">
        <v>607</v>
      </c>
      <c r="C727" s="153" t="s">
        <v>417</v>
      </c>
    </row>
    <row r="728" spans="1:3" x14ac:dyDescent="0.25">
      <c r="A728" s="154">
        <v>953</v>
      </c>
      <c r="B728" s="150" t="s">
        <v>608</v>
      </c>
      <c r="C728" s="153" t="s">
        <v>417</v>
      </c>
    </row>
    <row r="729" spans="1:3" x14ac:dyDescent="0.25">
      <c r="A729" s="154">
        <v>954</v>
      </c>
      <c r="B729" s="150" t="s">
        <v>609</v>
      </c>
      <c r="C729" s="153" t="s">
        <v>417</v>
      </c>
    </row>
    <row r="730" spans="1:3" x14ac:dyDescent="0.25">
      <c r="A730" s="154">
        <v>955</v>
      </c>
      <c r="B730" s="150" t="s">
        <v>610</v>
      </c>
      <c r="C730" s="153" t="s">
        <v>417</v>
      </c>
    </row>
    <row r="731" spans="1:3" x14ac:dyDescent="0.25">
      <c r="A731" s="154">
        <v>956</v>
      </c>
      <c r="B731" s="150" t="s">
        <v>611</v>
      </c>
      <c r="C731" s="153" t="s">
        <v>417</v>
      </c>
    </row>
    <row r="732" spans="1:3" x14ac:dyDescent="0.25">
      <c r="A732" s="154">
        <v>957</v>
      </c>
      <c r="B732" s="150" t="s">
        <v>612</v>
      </c>
      <c r="C732" s="153" t="s">
        <v>417</v>
      </c>
    </row>
    <row r="733" spans="1:3" x14ac:dyDescent="0.25">
      <c r="A733" s="154">
        <v>958</v>
      </c>
      <c r="B733" s="150" t="s">
        <v>613</v>
      </c>
      <c r="C733" s="153" t="s">
        <v>417</v>
      </c>
    </row>
    <row r="734" spans="1:3" x14ac:dyDescent="0.25">
      <c r="A734" s="154">
        <v>959</v>
      </c>
      <c r="B734" s="150" t="s">
        <v>614</v>
      </c>
      <c r="C734" s="153" t="s">
        <v>417</v>
      </c>
    </row>
    <row r="735" spans="1:3" x14ac:dyDescent="0.25">
      <c r="A735" s="154">
        <v>960</v>
      </c>
      <c r="B735" s="150" t="s">
        <v>615</v>
      </c>
      <c r="C735" s="153" t="s">
        <v>417</v>
      </c>
    </row>
    <row r="736" spans="1:3" x14ac:dyDescent="0.25">
      <c r="A736" s="154">
        <v>961</v>
      </c>
      <c r="B736" s="150" t="s">
        <v>616</v>
      </c>
      <c r="C736" s="153" t="s">
        <v>417</v>
      </c>
    </row>
    <row r="737" spans="1:3" x14ac:dyDescent="0.25">
      <c r="A737" s="154">
        <v>962</v>
      </c>
      <c r="B737" s="150" t="s">
        <v>617</v>
      </c>
      <c r="C737" s="153" t="s">
        <v>417</v>
      </c>
    </row>
    <row r="738" spans="1:3" x14ac:dyDescent="0.25">
      <c r="A738" s="154">
        <v>963</v>
      </c>
      <c r="B738" s="150" t="s">
        <v>618</v>
      </c>
      <c r="C738" s="153" t="s">
        <v>417</v>
      </c>
    </row>
    <row r="739" spans="1:3" x14ac:dyDescent="0.25">
      <c r="A739" s="154">
        <v>964</v>
      </c>
      <c r="B739" s="150" t="s">
        <v>619</v>
      </c>
      <c r="C739" s="153" t="s">
        <v>417</v>
      </c>
    </row>
    <row r="740" spans="1:3" x14ac:dyDescent="0.25">
      <c r="A740" s="154">
        <v>965</v>
      </c>
      <c r="B740" s="150" t="s">
        <v>620</v>
      </c>
      <c r="C740" s="153" t="s">
        <v>417</v>
      </c>
    </row>
    <row r="741" spans="1:3" x14ac:dyDescent="0.25">
      <c r="A741" s="154">
        <v>966</v>
      </c>
      <c r="B741" s="150" t="s">
        <v>463</v>
      </c>
      <c r="C741" s="153" t="s">
        <v>397</v>
      </c>
    </row>
    <row r="742" spans="1:3" x14ac:dyDescent="0.25">
      <c r="A742" s="154">
        <v>967</v>
      </c>
      <c r="B742" s="150" t="s">
        <v>475</v>
      </c>
      <c r="C742" s="153" t="s">
        <v>417</v>
      </c>
    </row>
    <row r="743" spans="1:3" x14ac:dyDescent="0.25">
      <c r="A743" s="154">
        <v>968</v>
      </c>
      <c r="B743" s="150" t="s">
        <v>475</v>
      </c>
      <c r="C743" s="153" t="s">
        <v>417</v>
      </c>
    </row>
    <row r="744" spans="1:3" x14ac:dyDescent="0.25">
      <c r="A744" s="154">
        <v>969</v>
      </c>
      <c r="B744" s="150" t="s">
        <v>620</v>
      </c>
      <c r="C744" s="153" t="s">
        <v>417</v>
      </c>
    </row>
    <row r="745" spans="1:3" x14ac:dyDescent="0.25">
      <c r="A745" s="154">
        <v>970</v>
      </c>
      <c r="B745" s="150" t="s">
        <v>431</v>
      </c>
      <c r="C745" s="153" t="s">
        <v>417</v>
      </c>
    </row>
    <row r="746" spans="1:3" x14ac:dyDescent="0.25">
      <c r="A746" s="154">
        <v>971</v>
      </c>
      <c r="B746" s="150" t="s">
        <v>621</v>
      </c>
      <c r="C746" s="153" t="s">
        <v>417</v>
      </c>
    </row>
    <row r="747" spans="1:3" x14ac:dyDescent="0.25">
      <c r="A747" s="154">
        <v>972</v>
      </c>
      <c r="B747" s="150" t="s">
        <v>622</v>
      </c>
      <c r="C747" s="153" t="s">
        <v>417</v>
      </c>
    </row>
    <row r="748" spans="1:3" x14ac:dyDescent="0.25">
      <c r="A748" s="154">
        <v>973</v>
      </c>
      <c r="B748" s="150" t="s">
        <v>473</v>
      </c>
      <c r="C748" s="153" t="s">
        <v>417</v>
      </c>
    </row>
    <row r="749" spans="1:3" x14ac:dyDescent="0.25">
      <c r="A749" s="154">
        <v>974</v>
      </c>
      <c r="B749" s="150" t="s">
        <v>499</v>
      </c>
      <c r="C749" s="153" t="s">
        <v>417</v>
      </c>
    </row>
    <row r="750" spans="1:3" x14ac:dyDescent="0.25">
      <c r="A750" s="154">
        <v>975</v>
      </c>
      <c r="B750" s="150" t="s">
        <v>623</v>
      </c>
      <c r="C750" s="153" t="s">
        <v>417</v>
      </c>
    </row>
    <row r="751" spans="1:3" x14ac:dyDescent="0.25">
      <c r="A751" s="154">
        <v>976</v>
      </c>
      <c r="B751" s="150" t="s">
        <v>624</v>
      </c>
      <c r="C751" s="153" t="s">
        <v>417</v>
      </c>
    </row>
    <row r="752" spans="1:3" x14ac:dyDescent="0.25">
      <c r="A752" s="154">
        <v>978</v>
      </c>
      <c r="B752" s="150" t="s">
        <v>457</v>
      </c>
      <c r="C752" s="153" t="s">
        <v>397</v>
      </c>
    </row>
    <row r="753" spans="1:3" x14ac:dyDescent="0.25">
      <c r="A753" s="154">
        <v>979</v>
      </c>
      <c r="B753" s="150" t="s">
        <v>496</v>
      </c>
      <c r="C753" s="153" t="s">
        <v>397</v>
      </c>
    </row>
    <row r="754" spans="1:3" x14ac:dyDescent="0.25">
      <c r="A754" s="154">
        <v>980</v>
      </c>
      <c r="B754" s="150" t="s">
        <v>625</v>
      </c>
      <c r="C754" s="153" t="s">
        <v>417</v>
      </c>
    </row>
    <row r="755" spans="1:3" x14ac:dyDescent="0.25">
      <c r="A755" s="154">
        <v>981</v>
      </c>
      <c r="B755" s="150" t="s">
        <v>626</v>
      </c>
      <c r="C755" s="153" t="s">
        <v>397</v>
      </c>
    </row>
    <row r="756" spans="1:3" x14ac:dyDescent="0.25">
      <c r="A756" s="154">
        <v>982</v>
      </c>
      <c r="B756" s="150" t="s">
        <v>627</v>
      </c>
      <c r="C756" s="153" t="s">
        <v>417</v>
      </c>
    </row>
    <row r="757" spans="1:3" x14ac:dyDescent="0.25">
      <c r="A757" s="154">
        <v>983</v>
      </c>
      <c r="B757" s="150" t="s">
        <v>628</v>
      </c>
      <c r="C757" s="153" t="s">
        <v>417</v>
      </c>
    </row>
    <row r="758" spans="1:3" x14ac:dyDescent="0.25">
      <c r="A758" s="154">
        <v>984</v>
      </c>
      <c r="B758" s="150" t="s">
        <v>629</v>
      </c>
      <c r="C758" s="153" t="s">
        <v>417</v>
      </c>
    </row>
    <row r="759" spans="1:3" x14ac:dyDescent="0.25">
      <c r="A759" s="154">
        <v>985</v>
      </c>
      <c r="B759" s="150" t="s">
        <v>630</v>
      </c>
      <c r="C759" s="153" t="s">
        <v>417</v>
      </c>
    </row>
    <row r="760" spans="1:3" x14ac:dyDescent="0.25">
      <c r="A760" s="154">
        <v>989</v>
      </c>
      <c r="B760" s="150" t="s">
        <v>512</v>
      </c>
      <c r="C760" s="153" t="s">
        <v>417</v>
      </c>
    </row>
    <row r="761" spans="1:3" x14ac:dyDescent="0.25">
      <c r="A761" s="154">
        <v>990</v>
      </c>
      <c r="B761" s="150" t="s">
        <v>513</v>
      </c>
      <c r="C761" s="153" t="s">
        <v>397</v>
      </c>
    </row>
    <row r="762" spans="1:3" x14ac:dyDescent="0.25">
      <c r="A762" s="154">
        <v>991</v>
      </c>
      <c r="B762" s="150" t="s">
        <v>463</v>
      </c>
      <c r="C762" s="153" t="s">
        <v>397</v>
      </c>
    </row>
    <row r="763" spans="1:3" x14ac:dyDescent="0.25">
      <c r="A763" s="154">
        <v>996</v>
      </c>
      <c r="B763" s="150" t="s">
        <v>543</v>
      </c>
      <c r="C763" s="153" t="s">
        <v>417</v>
      </c>
    </row>
    <row r="764" spans="1:3" x14ac:dyDescent="0.25">
      <c r="A764" s="154">
        <v>997</v>
      </c>
      <c r="B764" s="150" t="s">
        <v>631</v>
      </c>
      <c r="C764" s="153" t="s">
        <v>417</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60" zoomScaleNormal="60" workbookViewId="0">
      <selection activeCell="G2" sqref="G2"/>
    </sheetView>
  </sheetViews>
  <sheetFormatPr defaultRowHeight="13.2" x14ac:dyDescent="0.25"/>
  <cols>
    <col min="1" max="1" width="32.21875" bestFit="1" customWidth="1"/>
    <col min="2" max="2" width="11.77734375" bestFit="1" customWidth="1"/>
    <col min="3" max="3" width="5.33203125" bestFit="1" customWidth="1"/>
    <col min="4" max="4" width="16.33203125" customWidth="1"/>
    <col min="5" max="6" width="16.21875" bestFit="1" customWidth="1"/>
  </cols>
  <sheetData>
    <row r="1" spans="1:6" x14ac:dyDescent="0.25">
      <c r="A1" s="147" t="s">
        <v>32</v>
      </c>
      <c r="B1" s="147"/>
    </row>
    <row r="2" spans="1:6" ht="36.75" customHeight="1" x14ac:dyDescent="0.25">
      <c r="A2" s="292" t="str">
        <f>Overview!B4&amp; " - Effective from "&amp;Overview!C4&amp;" - "&amp;Overview!E4&amp;" Residual Charging Bands"</f>
        <v>Indigo Power Limited_P - Effective from 2026/27 - Final Residual Charging Bands</v>
      </c>
      <c r="B2" s="293"/>
      <c r="C2" s="293"/>
      <c r="D2" s="293"/>
      <c r="E2" s="293"/>
      <c r="F2" s="293"/>
    </row>
    <row r="4" spans="1:6" ht="26.4" x14ac:dyDescent="0.25">
      <c r="A4" s="163" t="s">
        <v>632</v>
      </c>
      <c r="B4" s="163" t="s">
        <v>633</v>
      </c>
      <c r="C4" s="163" t="s">
        <v>634</v>
      </c>
      <c r="D4" s="163" t="s">
        <v>635</v>
      </c>
      <c r="E4" s="163" t="s">
        <v>636</v>
      </c>
      <c r="F4" s="19" t="s">
        <v>637</v>
      </c>
    </row>
    <row r="5" spans="1:6" ht="13.8" x14ac:dyDescent="0.25">
      <c r="A5" s="164" t="s">
        <v>375</v>
      </c>
      <c r="B5" s="165" t="s">
        <v>638</v>
      </c>
      <c r="C5" s="165" t="s">
        <v>122</v>
      </c>
      <c r="D5" s="170" t="s">
        <v>122</v>
      </c>
      <c r="E5" s="170" t="s">
        <v>122</v>
      </c>
      <c r="F5" s="169">
        <v>43.769501665850555</v>
      </c>
    </row>
    <row r="6" spans="1:6" ht="14.25" customHeight="1" x14ac:dyDescent="0.25">
      <c r="A6" s="286" t="s">
        <v>639</v>
      </c>
      <c r="B6" s="165">
        <v>1</v>
      </c>
      <c r="C6" s="165" t="s">
        <v>640</v>
      </c>
      <c r="D6" s="171">
        <v>0</v>
      </c>
      <c r="E6" s="171">
        <v>3571</v>
      </c>
      <c r="F6" s="169">
        <v>39.202893143402171</v>
      </c>
    </row>
    <row r="7" spans="1:6" ht="13.8" x14ac:dyDescent="0.25">
      <c r="A7" s="287"/>
      <c r="B7" s="165">
        <v>2</v>
      </c>
      <c r="C7" s="165" t="s">
        <v>640</v>
      </c>
      <c r="D7" s="171">
        <v>3571</v>
      </c>
      <c r="E7" s="171">
        <v>12553</v>
      </c>
      <c r="F7" s="169">
        <v>103.68977621584365</v>
      </c>
    </row>
    <row r="8" spans="1:6" ht="13.8" x14ac:dyDescent="0.25">
      <c r="A8" s="287"/>
      <c r="B8" s="165">
        <v>3</v>
      </c>
      <c r="C8" s="165" t="s">
        <v>640</v>
      </c>
      <c r="D8" s="171">
        <v>12553</v>
      </c>
      <c r="E8" s="171">
        <v>25279</v>
      </c>
      <c r="F8" s="169">
        <v>222.89731722564539</v>
      </c>
    </row>
    <row r="9" spans="1:6" ht="13.8" x14ac:dyDescent="0.25">
      <c r="A9" s="288"/>
      <c r="B9" s="165">
        <v>4</v>
      </c>
      <c r="C9" s="165" t="s">
        <v>640</v>
      </c>
      <c r="D9" s="171">
        <v>25279</v>
      </c>
      <c r="E9" s="171" t="s">
        <v>641</v>
      </c>
      <c r="F9" s="169">
        <v>656.86194795214726</v>
      </c>
    </row>
    <row r="10" spans="1:6" ht="13.8" x14ac:dyDescent="0.25">
      <c r="A10" s="286" t="s">
        <v>642</v>
      </c>
      <c r="B10" s="165">
        <v>1</v>
      </c>
      <c r="C10" s="165" t="s">
        <v>643</v>
      </c>
      <c r="D10" s="171">
        <v>0</v>
      </c>
      <c r="E10" s="171">
        <v>80</v>
      </c>
      <c r="F10" s="169">
        <v>1188.2118535353588</v>
      </c>
    </row>
    <row r="11" spans="1:6" ht="13.8" x14ac:dyDescent="0.25">
      <c r="A11" s="287"/>
      <c r="B11" s="165">
        <v>2</v>
      </c>
      <c r="C11" s="165" t="s">
        <v>643</v>
      </c>
      <c r="D11" s="171">
        <v>80</v>
      </c>
      <c r="E11" s="171">
        <v>150</v>
      </c>
      <c r="F11" s="169">
        <v>2018.7686885682199</v>
      </c>
    </row>
    <row r="12" spans="1:6" ht="13.8" x14ac:dyDescent="0.25">
      <c r="A12" s="287"/>
      <c r="B12" s="165">
        <v>3</v>
      </c>
      <c r="C12" s="165" t="s">
        <v>643</v>
      </c>
      <c r="D12" s="171">
        <v>150</v>
      </c>
      <c r="E12" s="171">
        <v>231</v>
      </c>
      <c r="F12" s="169">
        <v>3318.5233258545968</v>
      </c>
    </row>
    <row r="13" spans="1:6" ht="13.8" x14ac:dyDescent="0.25">
      <c r="A13" s="288"/>
      <c r="B13" s="165">
        <v>4</v>
      </c>
      <c r="C13" s="165" t="s">
        <v>643</v>
      </c>
      <c r="D13" s="171">
        <v>231</v>
      </c>
      <c r="E13" s="171" t="s">
        <v>641</v>
      </c>
      <c r="F13" s="169">
        <v>7957.1370629931316</v>
      </c>
    </row>
    <row r="14" spans="1:6" ht="13.8" x14ac:dyDescent="0.25">
      <c r="A14" s="286" t="s">
        <v>644</v>
      </c>
      <c r="B14" s="165">
        <v>1</v>
      </c>
      <c r="C14" s="165" t="s">
        <v>643</v>
      </c>
      <c r="D14" s="171">
        <v>0</v>
      </c>
      <c r="E14" s="171">
        <v>422</v>
      </c>
      <c r="F14" s="169">
        <v>2602.2653690163502</v>
      </c>
    </row>
    <row r="15" spans="1:6" ht="13.8" x14ac:dyDescent="0.25">
      <c r="A15" s="287"/>
      <c r="B15" s="165">
        <v>2</v>
      </c>
      <c r="C15" s="165" t="s">
        <v>643</v>
      </c>
      <c r="D15" s="171">
        <v>422</v>
      </c>
      <c r="E15" s="171">
        <v>1000</v>
      </c>
      <c r="F15" s="169">
        <v>15387.519783295254</v>
      </c>
    </row>
    <row r="16" spans="1:6" ht="13.8" x14ac:dyDescent="0.25">
      <c r="A16" s="287"/>
      <c r="B16" s="165">
        <v>3</v>
      </c>
      <c r="C16" s="165" t="s">
        <v>643</v>
      </c>
      <c r="D16" s="171">
        <v>1000</v>
      </c>
      <c r="E16" s="171">
        <v>1800</v>
      </c>
      <c r="F16" s="169">
        <v>34441.837677773736</v>
      </c>
    </row>
    <row r="17" spans="1:6" ht="13.8" x14ac:dyDescent="0.25">
      <c r="A17" s="288"/>
      <c r="B17" s="165">
        <v>4</v>
      </c>
      <c r="C17" s="165" t="s">
        <v>643</v>
      </c>
      <c r="D17" s="171">
        <v>1800</v>
      </c>
      <c r="E17" s="171" t="s">
        <v>641</v>
      </c>
      <c r="F17" s="169">
        <v>72157.725487435833</v>
      </c>
    </row>
    <row r="18" spans="1:6" ht="13.8" x14ac:dyDescent="0.25">
      <c r="A18" s="289" t="s">
        <v>645</v>
      </c>
      <c r="B18" s="165">
        <v>1</v>
      </c>
      <c r="C18" s="165" t="s">
        <v>643</v>
      </c>
      <c r="D18" s="171">
        <v>0</v>
      </c>
      <c r="E18" s="171">
        <v>5000</v>
      </c>
      <c r="F18" s="169">
        <v>2750.2791239463672</v>
      </c>
    </row>
    <row r="19" spans="1:6" ht="13.8" x14ac:dyDescent="0.25">
      <c r="A19" s="290"/>
      <c r="B19" s="165">
        <v>2</v>
      </c>
      <c r="C19" s="165" t="s">
        <v>643</v>
      </c>
      <c r="D19" s="171">
        <v>5000</v>
      </c>
      <c r="E19" s="171">
        <v>12000</v>
      </c>
      <c r="F19" s="169">
        <v>41768.358865182025</v>
      </c>
    </row>
    <row r="20" spans="1:6" ht="13.8" x14ac:dyDescent="0.25">
      <c r="A20" s="290"/>
      <c r="B20" s="165">
        <v>3</v>
      </c>
      <c r="C20" s="165" t="s">
        <v>643</v>
      </c>
      <c r="D20" s="171">
        <v>12000</v>
      </c>
      <c r="E20" s="171">
        <v>21500</v>
      </c>
      <c r="F20" s="169">
        <v>755.56267171653076</v>
      </c>
    </row>
    <row r="21" spans="1:6" ht="13.8" x14ac:dyDescent="0.25">
      <c r="A21" s="291"/>
      <c r="B21" s="165">
        <v>4</v>
      </c>
      <c r="C21" s="165" t="s">
        <v>643</v>
      </c>
      <c r="D21" s="171">
        <v>21500</v>
      </c>
      <c r="E21" s="171" t="s">
        <v>641</v>
      </c>
      <c r="F21" s="169">
        <v>98878.252174026071</v>
      </c>
    </row>
    <row r="22" spans="1:6" x14ac:dyDescent="0.25">
      <c r="A22" t="s">
        <v>646</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60" zoomScaleNormal="60" workbookViewId="0">
      <selection activeCell="M10" sqref="M10"/>
    </sheetView>
  </sheetViews>
  <sheetFormatPr defaultColWidth="9.21875" defaultRowHeight="13.2" x14ac:dyDescent="0.25"/>
  <cols>
    <col min="1" max="1" width="2.33203125" customWidth="1"/>
    <col min="2" max="2" width="33.77734375" customWidth="1"/>
    <col min="3" max="4" width="14.21875" customWidth="1"/>
    <col min="5" max="9" width="12.21875" customWidth="1"/>
    <col min="10" max="10" width="5.5546875" customWidth="1"/>
    <col min="11" max="11" width="5.21875" customWidth="1"/>
    <col min="12" max="12" width="35.21875" customWidth="1"/>
    <col min="13" max="20" width="11.77734375" customWidth="1"/>
    <col min="28" max="28" width="25" bestFit="1" customWidth="1"/>
    <col min="29" max="29" width="14.5546875" bestFit="1" customWidth="1"/>
  </cols>
  <sheetData>
    <row r="1" spans="1:154" x14ac:dyDescent="0.25">
      <c r="B1" s="86" t="s">
        <v>32</v>
      </c>
    </row>
    <row r="2" spans="1:154" s="2" customFormat="1" ht="21.75" customHeight="1" x14ac:dyDescent="0.25">
      <c r="B2" s="294" t="str">
        <f>Overview!B4&amp; " - Effective from "&amp;Overview!D4&amp;" - "&amp;Overview!E4</f>
        <v>Indigo Power Limited_P - Effective from 1 April 2026 - Final</v>
      </c>
      <c r="C2" s="295"/>
      <c r="D2" s="295"/>
      <c r="E2" s="295"/>
      <c r="F2" s="295"/>
      <c r="G2" s="295"/>
      <c r="H2" s="295"/>
      <c r="I2" s="295"/>
      <c r="J2" s="295"/>
      <c r="K2" s="295"/>
      <c r="L2" s="295"/>
      <c r="M2" s="295"/>
      <c r="N2" s="295"/>
      <c r="O2" s="295"/>
      <c r="P2" s="295"/>
      <c r="Q2" s="295"/>
      <c r="R2" s="295"/>
      <c r="S2" s="295"/>
      <c r="T2" s="296"/>
      <c r="U2"/>
      <c r="V2"/>
      <c r="W2"/>
      <c r="X2"/>
      <c r="Y2"/>
      <c r="Z2"/>
      <c r="AA2"/>
      <c r="AB2" s="25"/>
      <c r="AC2" s="52" t="s">
        <v>59</v>
      </c>
      <c r="AD2" s="52" t="s">
        <v>60</v>
      </c>
      <c r="AE2" s="52" t="s">
        <v>61</v>
      </c>
      <c r="AF2" s="13" t="s">
        <v>62</v>
      </c>
      <c r="AG2" s="13" t="s">
        <v>63</v>
      </c>
      <c r="AH2" s="25" t="s">
        <v>64</v>
      </c>
      <c r="AI2" s="13" t="s">
        <v>65</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3" customFormat="1" ht="9" customHeight="1" x14ac:dyDescent="0.25">
      <c r="A3" s="102"/>
      <c r="B3" s="102"/>
      <c r="C3" s="102"/>
      <c r="D3" s="102"/>
      <c r="E3" s="102"/>
      <c r="F3" s="102"/>
      <c r="G3" s="102"/>
      <c r="H3" s="102"/>
      <c r="I3" s="102"/>
      <c r="J3" s="102"/>
      <c r="K3" s="102"/>
      <c r="L3"/>
      <c r="M3"/>
      <c r="N3"/>
      <c r="O3"/>
      <c r="P3"/>
      <c r="Q3"/>
      <c r="R3"/>
      <c r="S3"/>
      <c r="T3"/>
      <c r="U3"/>
      <c r="V3"/>
      <c r="W3"/>
      <c r="X3"/>
      <c r="Y3"/>
      <c r="Z3"/>
      <c r="AA3"/>
      <c r="AB3" s="15" t="s">
        <v>375</v>
      </c>
      <c r="AC3" s="133" t="s">
        <v>647</v>
      </c>
      <c r="AD3" s="134" t="s">
        <v>648</v>
      </c>
      <c r="AE3" s="135" t="s">
        <v>61</v>
      </c>
      <c r="AF3" s="141" t="s">
        <v>649</v>
      </c>
      <c r="AG3" s="136" t="s">
        <v>650</v>
      </c>
      <c r="AH3" s="136" t="s">
        <v>650</v>
      </c>
      <c r="AI3" s="137" t="s">
        <v>650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300" t="s">
        <v>651</v>
      </c>
      <c r="C4" s="301"/>
      <c r="D4" s="301"/>
      <c r="E4" s="301"/>
      <c r="F4" s="301"/>
      <c r="G4" s="301"/>
      <c r="H4" s="301"/>
      <c r="I4" s="302"/>
      <c r="L4" s="300" t="s">
        <v>652</v>
      </c>
      <c r="M4" s="301"/>
      <c r="N4" s="301"/>
      <c r="O4" s="301"/>
      <c r="P4" s="301"/>
      <c r="Q4" s="301"/>
      <c r="R4" s="301"/>
      <c r="S4" s="301"/>
      <c r="T4" s="302"/>
      <c r="AB4" s="15" t="s">
        <v>653</v>
      </c>
      <c r="AC4" s="133" t="s">
        <v>647</v>
      </c>
      <c r="AD4" s="134" t="s">
        <v>648</v>
      </c>
      <c r="AE4" s="135" t="s">
        <v>61</v>
      </c>
      <c r="AF4" s="136" t="s">
        <v>650</v>
      </c>
      <c r="AG4" s="136" t="s">
        <v>650</v>
      </c>
      <c r="AH4" s="136" t="s">
        <v>650</v>
      </c>
      <c r="AI4" s="137" t="s">
        <v>650</v>
      </c>
    </row>
    <row r="5" spans="1:154" ht="18" customHeight="1" x14ac:dyDescent="0.25">
      <c r="B5" s="304" t="s">
        <v>654</v>
      </c>
      <c r="C5" s="304"/>
      <c r="D5" s="304"/>
      <c r="E5" s="304"/>
      <c r="F5" s="304"/>
      <c r="G5" s="304"/>
      <c r="H5" s="304"/>
      <c r="I5" s="304"/>
      <c r="L5" s="304" t="s">
        <v>655</v>
      </c>
      <c r="M5" s="304"/>
      <c r="N5" s="304"/>
      <c r="O5" s="304"/>
      <c r="P5" s="304"/>
      <c r="Q5" s="304"/>
      <c r="R5" s="304"/>
      <c r="S5" s="304"/>
      <c r="T5" s="304"/>
      <c r="AB5" s="15" t="s">
        <v>656</v>
      </c>
      <c r="AC5" s="133" t="s">
        <v>647</v>
      </c>
      <c r="AD5" s="134" t="s">
        <v>648</v>
      </c>
      <c r="AE5" s="135" t="s">
        <v>61</v>
      </c>
      <c r="AF5" s="141" t="s">
        <v>649</v>
      </c>
      <c r="AG5" s="136" t="s">
        <v>650</v>
      </c>
      <c r="AH5" s="136" t="s">
        <v>650</v>
      </c>
      <c r="AI5" s="137" t="s">
        <v>650</v>
      </c>
    </row>
    <row r="6" spans="1:154" s="104" customFormat="1" ht="27.75" customHeight="1" x14ac:dyDescent="0.25">
      <c r="B6" s="303" t="s">
        <v>657</v>
      </c>
      <c r="C6" s="303"/>
      <c r="D6" s="303"/>
      <c r="E6" s="303"/>
      <c r="F6" s="303"/>
      <c r="G6" s="303"/>
      <c r="H6" s="303"/>
      <c r="I6" s="303"/>
      <c r="L6" s="303" t="s">
        <v>658</v>
      </c>
      <c r="M6" s="303"/>
      <c r="N6" s="303"/>
      <c r="O6" s="303"/>
      <c r="P6" s="303"/>
      <c r="Q6" s="303"/>
      <c r="R6" s="303"/>
      <c r="S6" s="303"/>
      <c r="T6" s="303"/>
      <c r="AB6" s="15" t="s">
        <v>76</v>
      </c>
      <c r="AC6" s="133" t="s">
        <v>647</v>
      </c>
      <c r="AD6" s="134" t="s">
        <v>648</v>
      </c>
      <c r="AE6" s="135" t="s">
        <v>61</v>
      </c>
      <c r="AF6" s="136" t="s">
        <v>650</v>
      </c>
      <c r="AG6" s="136" t="s">
        <v>650</v>
      </c>
      <c r="AH6" s="136" t="s">
        <v>650</v>
      </c>
      <c r="AI6" s="137" t="s">
        <v>650</v>
      </c>
    </row>
    <row r="7" spans="1:154" ht="18" customHeight="1" x14ac:dyDescent="0.25">
      <c r="B7" s="304" t="s">
        <v>659</v>
      </c>
      <c r="C7" s="304"/>
      <c r="D7" s="304"/>
      <c r="E7" s="304"/>
      <c r="F7" s="304"/>
      <c r="G7" s="304"/>
      <c r="H7" s="304"/>
      <c r="I7" s="304"/>
      <c r="L7" s="304" t="s">
        <v>660</v>
      </c>
      <c r="M7" s="304"/>
      <c r="N7" s="304"/>
      <c r="O7" s="304"/>
      <c r="P7" s="304"/>
      <c r="Q7" s="304"/>
      <c r="R7" s="304"/>
      <c r="S7" s="304"/>
      <c r="T7" s="304"/>
      <c r="AB7" s="15" t="s">
        <v>661</v>
      </c>
      <c r="AC7" s="133" t="s">
        <v>647</v>
      </c>
      <c r="AD7" s="134" t="s">
        <v>648</v>
      </c>
      <c r="AE7" s="135" t="s">
        <v>61</v>
      </c>
      <c r="AF7" s="141" t="s">
        <v>649</v>
      </c>
      <c r="AG7" s="141" t="s">
        <v>662</v>
      </c>
      <c r="AH7" s="142" t="s">
        <v>663</v>
      </c>
      <c r="AI7" s="143" t="s">
        <v>65</v>
      </c>
    </row>
    <row r="8" spans="1:154" ht="8.25" customHeight="1" x14ac:dyDescent="0.25">
      <c r="AB8" s="15" t="s">
        <v>664</v>
      </c>
      <c r="AC8" s="133" t="s">
        <v>647</v>
      </c>
      <c r="AD8" s="134" t="s">
        <v>648</v>
      </c>
      <c r="AE8" s="135" t="s">
        <v>61</v>
      </c>
      <c r="AF8" s="141" t="s">
        <v>649</v>
      </c>
      <c r="AG8" s="141" t="s">
        <v>662</v>
      </c>
      <c r="AH8" s="142" t="s">
        <v>663</v>
      </c>
      <c r="AI8" s="138" t="s">
        <v>65</v>
      </c>
    </row>
    <row r="9" spans="1:154" ht="72" customHeight="1" x14ac:dyDescent="0.25">
      <c r="B9" s="105" t="s">
        <v>665</v>
      </c>
      <c r="C9" s="106" t="str">
        <f>IFERROR(VLOOKUP($B$10,$AB$2:$AI$18,2,FALSE),AC2)</f>
        <v>Red/black unit charge
p/kWh</v>
      </c>
      <c r="D9" s="106" t="str">
        <f>IFERROR(VLOOKUP($B$10,$AB$2:$AI$18,3,FALSE),AD2)</f>
        <v>Amber/yellow unit charge
p/kWh</v>
      </c>
      <c r="E9" s="106" t="str">
        <f>IFERROR(VLOOKUP($B$10,$AB$2:$AI$18,4,FALSE),AE2)</f>
        <v>Green unit charge
p/kWh</v>
      </c>
      <c r="F9" s="106" t="str">
        <f>IFERROR(VLOOKUP($B$10,$AB$2:$AI$18,5,FALSE),AF2)</f>
        <v>Fixed charge p/MPAN/day</v>
      </c>
      <c r="G9" s="106" t="str">
        <f>IFERROR(VLOOKUP($B$10,$AB$2:$AI$18,6,FALSE),AG2)</f>
        <v>Capacity charge p/kVA/day</v>
      </c>
      <c r="H9" s="106" t="str">
        <f>IFERROR(VLOOKUP($B$10,$AB$2:$AI$18,7,FALSE),AH2)</f>
        <v>Exceeded capacity charge
p/kVA/day</v>
      </c>
      <c r="I9" s="106" t="str">
        <f>IFERROR(VLOOKUP($B$10,$AB$2:$AI$18,8,FALSE),AI2)</f>
        <v>Reactive power charge
p/kVArh</v>
      </c>
      <c r="L9" s="105" t="s">
        <v>666</v>
      </c>
      <c r="M9" s="123" t="str">
        <f>'Annex 2 EHV charges'!G9</f>
        <v>Import
Super Red
unit charge
(p/kWh)</v>
      </c>
      <c r="N9" s="123" t="str">
        <f>'Annex 2 EHV charges'!H9</f>
        <v>Import
fixed charge
(p/day)</v>
      </c>
      <c r="O9" s="123" t="str">
        <f>'Annex 2 EHV charges'!I9</f>
        <v>Import
capacity charge
(p/kVA/day)</v>
      </c>
      <c r="P9" s="123" t="str">
        <f>'Annex 2 EHV charges'!J9</f>
        <v>Import
exceeded capacity charge
(p/kVA/day)</v>
      </c>
      <c r="Q9" s="124" t="str">
        <f>'Annex 2 EHV charges'!K9</f>
        <v>Export
Super Red
unit charge
(p/kWh)</v>
      </c>
      <c r="R9" s="124" t="str">
        <f>'Annex 2 EHV charges'!L9</f>
        <v>Export
fixed charge
(p/day)</v>
      </c>
      <c r="S9" s="124" t="str">
        <f>'Annex 2 EHV charges'!M9</f>
        <v>Export
capacity charge
(p/kVA/day)</v>
      </c>
      <c r="T9" s="124" t="str">
        <f>'Annex 2 EHV charges'!N9</f>
        <v>Export
exceeded capacity charge
(p/kVA/day)</v>
      </c>
      <c r="AB9" s="15" t="s">
        <v>667</v>
      </c>
      <c r="AC9" s="133" t="s">
        <v>647</v>
      </c>
      <c r="AD9" s="134" t="s">
        <v>648</v>
      </c>
      <c r="AE9" s="135" t="s">
        <v>61</v>
      </c>
      <c r="AF9" s="141" t="s">
        <v>649</v>
      </c>
      <c r="AG9" s="141" t="s">
        <v>662</v>
      </c>
      <c r="AH9" s="142" t="s">
        <v>663</v>
      </c>
      <c r="AI9" s="138" t="s">
        <v>65</v>
      </c>
    </row>
    <row r="10" spans="1:154" ht="30" customHeight="1" x14ac:dyDescent="0.25">
      <c r="B10" s="96"/>
      <c r="C10" s="120" t="str">
        <f>IFERROR(VLOOKUP($B$10,'Annex 1 LV, HV and UMS charges'!$A:$K,4,FALSE),"")</f>
        <v/>
      </c>
      <c r="D10" s="121" t="str">
        <f>IFERROR(VLOOKUP($B$10,'Annex 1 LV, HV and UMS charges'!$A:$K,5,FALSE),"")</f>
        <v/>
      </c>
      <c r="E10" s="121" t="str">
        <f>IFERROR(VLOOKUP($B$10,'Annex 1 LV, HV and UMS charges'!$A:$K,6,FALSE),"")</f>
        <v/>
      </c>
      <c r="F10" s="98" t="str">
        <f>IFERROR(VLOOKUP($B$10,'Annex 1 LV, HV and UMS charges'!$A:$K,7,FALSE),"")</f>
        <v/>
      </c>
      <c r="G10" s="98" t="str">
        <f>IFERROR(VLOOKUP($B$10,'Annex 1 LV, HV and UMS charges'!$A:$K,8,FALSE),"")</f>
        <v/>
      </c>
      <c r="H10" s="98" t="str">
        <f>IFERROR(VLOOKUP($B$10,'Annex 1 LV, HV and UMS charges'!$A:$K,9,FALSE),"")</f>
        <v/>
      </c>
      <c r="I10" s="98" t="str">
        <f>IFERROR(VLOOKUP($B$10,'Annex 1 LV, HV and UMS charges'!$A:$K,10,FALSE),"")</f>
        <v/>
      </c>
      <c r="L10" s="96"/>
      <c r="M10" s="98" t="str">
        <f>IFERROR(VLOOKUP($L$10,'Annex 2 EHV charges'!$G:$O,2,FALSE),"")</f>
        <v/>
      </c>
      <c r="N10" s="98" t="str">
        <f>IFERROR(VLOOKUP($L$10,'Annex 2 EHV charges'!$G:$O,3,FALSE),"")</f>
        <v/>
      </c>
      <c r="O10" s="98" t="str">
        <f>IFERROR(VLOOKUP($L$10,'Annex 2 EHV charges'!$G:$O,4,FALSE),"")</f>
        <v/>
      </c>
      <c r="P10" s="98" t="str">
        <f>IFERROR(VLOOKUP($L$10,'Annex 2 EHV charges'!$G:$O,5,FALSE),"")</f>
        <v/>
      </c>
      <c r="Q10" s="108" t="str">
        <f>IFERROR(VLOOKUP($L$10,'Annex 2 EHV charges'!$G:$O,6,FALSE),"")</f>
        <v/>
      </c>
      <c r="R10" s="108" t="str">
        <f>IFERROR(VLOOKUP($L$10,'Annex 2 EHV charges'!$G:$O,7,FALSE),"")</f>
        <v/>
      </c>
      <c r="S10" s="108" t="str">
        <f>IFERROR(VLOOKUP($L$10,'Annex 2 EHV charges'!$G:$O,8,FALSE),"")</f>
        <v/>
      </c>
      <c r="T10" s="108" t="str">
        <f>IFERROR(VLOOKUP($L$10,'Annex 2 EHV charges'!$G:$O,9,FALSE),"")</f>
        <v/>
      </c>
      <c r="AB10" s="15" t="s">
        <v>92</v>
      </c>
      <c r="AC10" s="139" t="s">
        <v>668</v>
      </c>
      <c r="AD10" s="140" t="s">
        <v>669</v>
      </c>
      <c r="AE10" s="135" t="s">
        <v>61</v>
      </c>
      <c r="AF10" s="136" t="s">
        <v>650</v>
      </c>
      <c r="AG10" s="136" t="s">
        <v>650</v>
      </c>
      <c r="AH10" s="136" t="s">
        <v>650</v>
      </c>
      <c r="AI10" s="136" t="s">
        <v>650</v>
      </c>
    </row>
    <row r="11" spans="1:154" ht="7.5" customHeight="1" x14ac:dyDescent="0.25">
      <c r="AB11" s="15" t="s">
        <v>94</v>
      </c>
      <c r="AC11" s="133" t="s">
        <v>647</v>
      </c>
      <c r="AD11" s="134" t="s">
        <v>648</v>
      </c>
      <c r="AE11" s="135" t="s">
        <v>61</v>
      </c>
      <c r="AF11" s="141" t="s">
        <v>649</v>
      </c>
      <c r="AG11" s="136" t="s">
        <v>650</v>
      </c>
      <c r="AH11" s="136" t="s">
        <v>650</v>
      </c>
      <c r="AI11" s="136" t="s">
        <v>650</v>
      </c>
    </row>
    <row r="12" spans="1:154" ht="88.5" customHeight="1" x14ac:dyDescent="0.25">
      <c r="B12" s="109" t="s">
        <v>670</v>
      </c>
      <c r="C12" s="106" t="str">
        <f>C9</f>
        <v>Red/black unit charge
p/kWh</v>
      </c>
      <c r="D12" s="106" t="str">
        <f>D9</f>
        <v>Amber/yellow unit charge
p/kWh</v>
      </c>
      <c r="E12" s="106" t="str">
        <f>E9</f>
        <v>Green unit charge
p/kWh</v>
      </c>
      <c r="F12" s="106" t="s">
        <v>671</v>
      </c>
      <c r="G12" s="106" t="s">
        <v>672</v>
      </c>
      <c r="H12" s="106" t="s">
        <v>673</v>
      </c>
      <c r="I12" s="106" t="s">
        <v>674</v>
      </c>
      <c r="L12" s="109" t="s">
        <v>670</v>
      </c>
      <c r="M12" s="106" t="s">
        <v>675</v>
      </c>
      <c r="N12" s="106" t="s">
        <v>671</v>
      </c>
      <c r="O12" s="106" t="s">
        <v>676</v>
      </c>
      <c r="P12" s="106" t="s">
        <v>673</v>
      </c>
      <c r="Q12" s="107" t="s">
        <v>677</v>
      </c>
      <c r="R12" s="107" t="s">
        <v>671</v>
      </c>
      <c r="S12" s="107" t="s">
        <v>678</v>
      </c>
      <c r="T12" s="107" t="s">
        <v>673</v>
      </c>
      <c r="AB12" s="15" t="s">
        <v>96</v>
      </c>
      <c r="AC12" s="133" t="s">
        <v>647</v>
      </c>
      <c r="AD12" s="134" t="s">
        <v>648</v>
      </c>
      <c r="AE12" s="135" t="s">
        <v>61</v>
      </c>
      <c r="AF12" s="141" t="s">
        <v>649</v>
      </c>
      <c r="AG12" s="136" t="s">
        <v>650</v>
      </c>
      <c r="AH12" s="136" t="s">
        <v>650</v>
      </c>
      <c r="AI12" s="136" t="s">
        <v>650</v>
      </c>
    </row>
    <row r="13" spans="1:154" ht="30" customHeight="1" x14ac:dyDescent="0.25">
      <c r="B13" s="110" t="s">
        <v>679</v>
      </c>
      <c r="C13" s="115"/>
      <c r="D13" s="115"/>
      <c r="E13" s="115"/>
      <c r="F13" s="115"/>
      <c r="G13" s="115"/>
      <c r="H13" s="115"/>
      <c r="I13" s="115"/>
      <c r="L13" s="110" t="s">
        <v>679</v>
      </c>
      <c r="M13" s="99"/>
      <c r="N13" s="99"/>
      <c r="O13" s="99"/>
      <c r="P13" s="99"/>
      <c r="Q13" s="100"/>
      <c r="R13" s="100">
        <f>N13</f>
        <v>0</v>
      </c>
      <c r="S13" s="100"/>
      <c r="T13" s="100"/>
      <c r="AB13" s="15" t="s">
        <v>97</v>
      </c>
      <c r="AC13" s="133" t="s">
        <v>647</v>
      </c>
      <c r="AD13" s="134" t="s">
        <v>648</v>
      </c>
      <c r="AE13" s="135" t="s">
        <v>61</v>
      </c>
      <c r="AF13" s="141" t="s">
        <v>649</v>
      </c>
      <c r="AG13" s="136" t="s">
        <v>650</v>
      </c>
      <c r="AH13" s="136" t="s">
        <v>650</v>
      </c>
      <c r="AI13" s="138" t="s">
        <v>65</v>
      </c>
    </row>
    <row r="14" spans="1:154" ht="30" customHeight="1" x14ac:dyDescent="0.25">
      <c r="B14" s="111" t="s">
        <v>680</v>
      </c>
      <c r="C14" s="97">
        <f t="shared" ref="C14:I14" si="0">C13</f>
        <v>0</v>
      </c>
      <c r="D14" s="97">
        <f t="shared" si="0"/>
        <v>0</v>
      </c>
      <c r="E14" s="97">
        <f t="shared" si="0"/>
        <v>0</v>
      </c>
      <c r="F14" s="97">
        <f t="shared" si="0"/>
        <v>0</v>
      </c>
      <c r="G14" s="97">
        <f t="shared" si="0"/>
        <v>0</v>
      </c>
      <c r="H14" s="97">
        <f t="shared" si="0"/>
        <v>0</v>
      </c>
      <c r="I14" s="97">
        <f t="shared" si="0"/>
        <v>0</v>
      </c>
      <c r="L14" s="111" t="s">
        <v>680</v>
      </c>
      <c r="M14" s="97">
        <f>M13</f>
        <v>0</v>
      </c>
      <c r="N14" s="97">
        <f t="shared" ref="N14:T14" si="1">N13</f>
        <v>0</v>
      </c>
      <c r="O14" s="97">
        <f t="shared" si="1"/>
        <v>0</v>
      </c>
      <c r="P14" s="97">
        <f t="shared" si="1"/>
        <v>0</v>
      </c>
      <c r="Q14" s="101">
        <f t="shared" si="1"/>
        <v>0</v>
      </c>
      <c r="R14" s="101">
        <f t="shared" si="1"/>
        <v>0</v>
      </c>
      <c r="S14" s="101">
        <f t="shared" si="1"/>
        <v>0</v>
      </c>
      <c r="T14" s="101">
        <f t="shared" si="1"/>
        <v>0</v>
      </c>
      <c r="AB14" s="15" t="s">
        <v>98</v>
      </c>
      <c r="AC14" s="133" t="s">
        <v>647</v>
      </c>
      <c r="AD14" s="134" t="s">
        <v>648</v>
      </c>
      <c r="AE14" s="135" t="s">
        <v>61</v>
      </c>
      <c r="AF14" s="141" t="s">
        <v>649</v>
      </c>
      <c r="AG14" s="136" t="s">
        <v>650</v>
      </c>
      <c r="AH14" s="136" t="s">
        <v>650</v>
      </c>
      <c r="AI14" s="136" t="s">
        <v>650</v>
      </c>
    </row>
    <row r="15" spans="1:154" ht="7.5" customHeight="1" x14ac:dyDescent="0.25">
      <c r="AB15" s="15" t="s">
        <v>99</v>
      </c>
      <c r="AC15" s="133" t="s">
        <v>647</v>
      </c>
      <c r="AD15" s="134" t="s">
        <v>648</v>
      </c>
      <c r="AE15" s="135" t="s">
        <v>61</v>
      </c>
      <c r="AF15" s="141" t="s">
        <v>649</v>
      </c>
      <c r="AG15" s="136" t="s">
        <v>650</v>
      </c>
      <c r="AH15" s="136" t="s">
        <v>650</v>
      </c>
      <c r="AI15" s="138" t="s">
        <v>65</v>
      </c>
    </row>
    <row r="16" spans="1:154" ht="63.75" customHeight="1" x14ac:dyDescent="0.25">
      <c r="B16" s="109" t="s">
        <v>681</v>
      </c>
      <c r="C16" s="106" t="s">
        <v>682</v>
      </c>
      <c r="D16" s="106" t="s">
        <v>683</v>
      </c>
      <c r="E16" s="106" t="s">
        <v>684</v>
      </c>
      <c r="F16" s="106" t="s">
        <v>685</v>
      </c>
      <c r="G16" s="106" t="s">
        <v>686</v>
      </c>
      <c r="H16" s="106" t="s">
        <v>687</v>
      </c>
      <c r="I16" s="106" t="s">
        <v>688</v>
      </c>
      <c r="L16" s="109" t="s">
        <v>681</v>
      </c>
      <c r="M16" s="106" t="s">
        <v>689</v>
      </c>
      <c r="N16" s="106" t="s">
        <v>690</v>
      </c>
      <c r="O16" s="106" t="s">
        <v>691</v>
      </c>
      <c r="P16" s="106" t="s">
        <v>692</v>
      </c>
      <c r="Q16" s="107" t="s">
        <v>693</v>
      </c>
      <c r="R16" s="107" t="s">
        <v>694</v>
      </c>
      <c r="S16" s="107" t="s">
        <v>695</v>
      </c>
      <c r="T16" s="107" t="s">
        <v>696</v>
      </c>
      <c r="AB16" s="15" t="s">
        <v>100</v>
      </c>
      <c r="AC16" s="133" t="s">
        <v>647</v>
      </c>
      <c r="AD16" s="134" t="s">
        <v>648</v>
      </c>
      <c r="AE16" s="135" t="s">
        <v>61</v>
      </c>
      <c r="AF16" s="141" t="s">
        <v>649</v>
      </c>
      <c r="AG16" s="136" t="s">
        <v>650</v>
      </c>
      <c r="AH16" s="136" t="s">
        <v>650</v>
      </c>
      <c r="AI16" s="136" t="s">
        <v>650</v>
      </c>
    </row>
    <row r="17" spans="2:35" ht="30" customHeight="1" x14ac:dyDescent="0.25">
      <c r="B17" s="110" t="s">
        <v>697</v>
      </c>
      <c r="C17" s="116" t="str">
        <f>IFERROR(C10*C13/100,"")</f>
        <v/>
      </c>
      <c r="D17" s="116" t="str">
        <f t="shared" ref="D17:I17" si="2">IFERROR(D10*D13/100,"")</f>
        <v/>
      </c>
      <c r="E17" s="116" t="str">
        <f t="shared" si="2"/>
        <v/>
      </c>
      <c r="F17" s="116" t="str">
        <f t="shared" si="2"/>
        <v/>
      </c>
      <c r="G17" s="116" t="str">
        <f>IFERROR(G10*G13*F13/100,"")</f>
        <v/>
      </c>
      <c r="H17" s="116" t="str">
        <f>IFERROR(H10*H13*F13/100,"")</f>
        <v/>
      </c>
      <c r="I17" s="116" t="str">
        <f t="shared" si="2"/>
        <v/>
      </c>
      <c r="L17" s="112" t="s">
        <v>697</v>
      </c>
      <c r="M17" s="116" t="str">
        <f>IFERROR(M10*M13/100,"")</f>
        <v/>
      </c>
      <c r="N17" s="116" t="str">
        <f>IFERROR(N10*N13/100,"")</f>
        <v/>
      </c>
      <c r="O17" s="116" t="str">
        <f>IFERROR(O10*O13*N13/100,"")</f>
        <v/>
      </c>
      <c r="P17" s="116" t="str">
        <f>IFERROR(P10*P13*N13/100,"")</f>
        <v/>
      </c>
      <c r="Q17" s="117" t="str">
        <f>IFERROR(Q10*Q13/100,"")</f>
        <v/>
      </c>
      <c r="R17" s="117" t="str">
        <f>IFERROR(R10*R13/100,"")</f>
        <v/>
      </c>
      <c r="S17" s="117" t="str">
        <f>IFERROR(S10*S13*R13/100,"")</f>
        <v/>
      </c>
      <c r="T17" s="117" t="str">
        <f>IFERROR(T10*T13*R13/100,"")</f>
        <v/>
      </c>
      <c r="AB17" s="15" t="s">
        <v>101</v>
      </c>
      <c r="AC17" s="133" t="s">
        <v>647</v>
      </c>
      <c r="AD17" s="134" t="s">
        <v>648</v>
      </c>
      <c r="AE17" s="135" t="s">
        <v>61</v>
      </c>
      <c r="AF17" s="141" t="s">
        <v>649</v>
      </c>
      <c r="AG17" s="136" t="s">
        <v>650</v>
      </c>
      <c r="AH17" s="136" t="s">
        <v>650</v>
      </c>
      <c r="AI17" s="138" t="s">
        <v>65</v>
      </c>
    </row>
    <row r="18" spans="2:35" ht="30" customHeight="1" x14ac:dyDescent="0.25">
      <c r="B18" s="111" t="s">
        <v>698</v>
      </c>
      <c r="C18" s="118" t="str">
        <f>IFERROR(C10*C14/100,"")</f>
        <v/>
      </c>
      <c r="D18" s="118" t="str">
        <f t="shared" ref="D18:I18" si="3">IFERROR(D10*D14/100,"")</f>
        <v/>
      </c>
      <c r="E18" s="118" t="str">
        <f t="shared" si="3"/>
        <v/>
      </c>
      <c r="F18" s="118" t="str">
        <f t="shared" si="3"/>
        <v/>
      </c>
      <c r="G18" s="118" t="str">
        <f>IFERROR(G10*G14*F14/100,"")</f>
        <v/>
      </c>
      <c r="H18" s="118" t="str">
        <f>IFERROR(H10*H14*F14/100,"")</f>
        <v/>
      </c>
      <c r="I18" s="118" t="str">
        <f t="shared" si="3"/>
        <v/>
      </c>
      <c r="L18" s="113" t="s">
        <v>698</v>
      </c>
      <c r="M18" s="118" t="str">
        <f>IFERROR(M10*M14/100,"")</f>
        <v/>
      </c>
      <c r="N18" s="118" t="str">
        <f>IFERROR(N10*N14/100,"")</f>
        <v/>
      </c>
      <c r="O18" s="118" t="str">
        <f>IFERROR(O10*O14*N14/100,"")</f>
        <v/>
      </c>
      <c r="P18" s="118" t="str">
        <f>IFERROR(P10*P14*N14/100,"")</f>
        <v/>
      </c>
      <c r="Q18" s="119" t="str">
        <f>IFERROR(Q10*Q14/100,"")</f>
        <v/>
      </c>
      <c r="R18" s="119" t="str">
        <f>IFERROR(R10*R14/100,"")</f>
        <v/>
      </c>
      <c r="S18" s="119" t="str">
        <f>IFERROR(S10*S14*R14/100,"")</f>
        <v/>
      </c>
      <c r="T18" s="119" t="str">
        <f>IFERROR(T10*T14*R14/100,"")</f>
        <v/>
      </c>
      <c r="AB18" s="15" t="s">
        <v>102</v>
      </c>
      <c r="AC18" s="133" t="s">
        <v>647</v>
      </c>
      <c r="AD18" s="134" t="s">
        <v>648</v>
      </c>
      <c r="AE18" s="135" t="s">
        <v>61</v>
      </c>
      <c r="AF18" s="141" t="s">
        <v>649</v>
      </c>
      <c r="AG18" s="136" t="s">
        <v>650</v>
      </c>
      <c r="AH18" s="136" t="s">
        <v>650</v>
      </c>
      <c r="AI18" s="136" t="s">
        <v>650</v>
      </c>
    </row>
    <row r="19" spans="2:35" ht="7.5" customHeight="1" x14ac:dyDescent="0.25"/>
    <row r="20" spans="2:35" ht="39.75" customHeight="1" x14ac:dyDescent="0.25">
      <c r="C20" s="114" t="s">
        <v>699</v>
      </c>
      <c r="M20" s="106" t="s">
        <v>700</v>
      </c>
      <c r="N20" s="107" t="s">
        <v>701</v>
      </c>
    </row>
    <row r="21" spans="2:35" ht="30" customHeight="1" x14ac:dyDescent="0.25">
      <c r="B21" s="110" t="s">
        <v>697</v>
      </c>
      <c r="C21" s="116">
        <f>SUM(C17:I17)</f>
        <v>0</v>
      </c>
      <c r="L21" s="110" t="s">
        <v>697</v>
      </c>
      <c r="M21" s="116">
        <f>SUM(M17:P17)</f>
        <v>0</v>
      </c>
      <c r="N21" s="117">
        <f>SUM(Q17:T17)</f>
        <v>0</v>
      </c>
    </row>
    <row r="22" spans="2:35" ht="30" customHeight="1" x14ac:dyDescent="0.25">
      <c r="B22" s="111" t="s">
        <v>698</v>
      </c>
      <c r="C22" s="118">
        <f>SUM(C18:I18)</f>
        <v>0</v>
      </c>
      <c r="L22" s="111" t="s">
        <v>698</v>
      </c>
      <c r="M22" s="118">
        <f>SUM(M18:P18)</f>
        <v>0</v>
      </c>
      <c r="N22" s="119">
        <f>SUM(Q18:T18)</f>
        <v>0</v>
      </c>
    </row>
    <row r="24" spans="2:35" ht="30.75" customHeight="1" x14ac:dyDescent="0.25">
      <c r="B24" s="297" t="s">
        <v>702</v>
      </c>
      <c r="C24" s="298"/>
      <c r="D24" s="299"/>
      <c r="L24" s="297" t="s">
        <v>703</v>
      </c>
      <c r="M24" s="298"/>
      <c r="N24" s="29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charges'!$E$10:$E$291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opLeftCell="A6" zoomScale="70" zoomScaleNormal="70" zoomScaleSheetLayoutView="100" workbookViewId="0">
      <selection activeCell="B12" sqref="B12:B43"/>
    </sheetView>
  </sheetViews>
  <sheetFormatPr defaultColWidth="9.21875" defaultRowHeight="27.75" customHeight="1" x14ac:dyDescent="0.25"/>
  <cols>
    <col min="1" max="1" width="49" style="2" bestFit="1" customWidth="1"/>
    <col min="2" max="2" width="17.5546875" style="3" customWidth="1"/>
    <col min="3" max="3" width="6.777343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33203125" style="4" customWidth="1"/>
    <col min="13" max="13" width="15.5546875" style="4" customWidth="1"/>
    <col min="14" max="18" width="15.5546875" style="2" customWidth="1"/>
    <col min="19" max="16384" width="9.21875" style="2"/>
  </cols>
  <sheetData>
    <row r="1" spans="1:14" ht="27.75" customHeight="1" x14ac:dyDescent="0.25">
      <c r="A1" s="87" t="s">
        <v>32</v>
      </c>
      <c r="B1" s="229" t="s">
        <v>33</v>
      </c>
      <c r="C1" s="230"/>
      <c r="D1" s="230"/>
      <c r="E1" s="228"/>
      <c r="F1" s="228"/>
      <c r="G1" s="228"/>
      <c r="H1" s="228"/>
      <c r="I1" s="228"/>
      <c r="J1" s="228"/>
      <c r="K1" s="228"/>
      <c r="L1" s="174"/>
      <c r="M1" s="174"/>
      <c r="N1" s="174"/>
    </row>
    <row r="2" spans="1:14" ht="27" customHeight="1" x14ac:dyDescent="0.25">
      <c r="A2" s="224" t="str">
        <f>Overview!B4&amp; " - Effective from "&amp;Overview!D4&amp;" - "&amp;Overview!E4&amp;" LV and HV charges"</f>
        <v>Indigo Power Limited_P - Effective from 1 April 2026 - Final LV and HV charges</v>
      </c>
      <c r="B2" s="224"/>
      <c r="C2" s="224"/>
      <c r="D2" s="224"/>
      <c r="E2" s="224"/>
      <c r="F2" s="224"/>
      <c r="G2" s="224"/>
      <c r="H2" s="224"/>
      <c r="I2" s="224"/>
      <c r="J2" s="224"/>
      <c r="K2" s="224"/>
    </row>
    <row r="3" spans="1:14" s="69" customFormat="1" ht="15" customHeight="1" x14ac:dyDescent="0.25">
      <c r="A3" s="76"/>
      <c r="B3" s="76"/>
      <c r="C3" s="76"/>
      <c r="D3" s="76"/>
      <c r="E3" s="76"/>
      <c r="F3" s="76"/>
      <c r="G3" s="76"/>
      <c r="H3" s="76"/>
      <c r="I3" s="76"/>
      <c r="J3" s="76"/>
      <c r="K3" s="76"/>
      <c r="L3" s="48"/>
      <c r="M3" s="48"/>
    </row>
    <row r="4" spans="1:14" ht="27" customHeight="1" x14ac:dyDescent="0.25">
      <c r="A4" s="224" t="s">
        <v>34</v>
      </c>
      <c r="B4" s="224"/>
      <c r="C4" s="224"/>
      <c r="D4" s="224"/>
      <c r="E4" s="224"/>
      <c r="F4" s="76"/>
      <c r="G4" s="224" t="s">
        <v>35</v>
      </c>
      <c r="H4" s="224"/>
      <c r="I4" s="224"/>
      <c r="J4" s="224"/>
      <c r="K4" s="224"/>
    </row>
    <row r="5" spans="1:14" ht="28.5" customHeight="1" x14ac:dyDescent="0.25">
      <c r="A5" s="68" t="s">
        <v>36</v>
      </c>
      <c r="B5" s="73" t="s">
        <v>37</v>
      </c>
      <c r="C5" s="234" t="s">
        <v>38</v>
      </c>
      <c r="D5" s="235"/>
      <c r="E5" s="70" t="s">
        <v>39</v>
      </c>
      <c r="F5" s="76"/>
      <c r="G5" s="236"/>
      <c r="H5" s="237"/>
      <c r="I5" s="74" t="s">
        <v>40</v>
      </c>
      <c r="J5" s="75" t="s">
        <v>41</v>
      </c>
      <c r="K5" s="70" t="s">
        <v>39</v>
      </c>
      <c r="L5" s="76"/>
    </row>
    <row r="6" spans="1:14" ht="65.25" customHeight="1" x14ac:dyDescent="0.25">
      <c r="A6" s="71" t="s">
        <v>42</v>
      </c>
      <c r="B6" s="21" t="s">
        <v>43</v>
      </c>
      <c r="C6" s="233"/>
      <c r="D6" s="233"/>
      <c r="E6" s="173"/>
      <c r="F6" s="76"/>
      <c r="G6" s="223" t="s">
        <v>44</v>
      </c>
      <c r="H6" s="223"/>
      <c r="I6" s="173"/>
      <c r="J6" s="21" t="s">
        <v>45</v>
      </c>
      <c r="K6" s="173"/>
      <c r="L6" s="76"/>
    </row>
    <row r="7" spans="1:14" ht="65.25" customHeight="1" x14ac:dyDescent="0.25">
      <c r="A7" s="71" t="s">
        <v>42</v>
      </c>
      <c r="B7" s="173"/>
      <c r="C7" s="232" t="s">
        <v>46</v>
      </c>
      <c r="D7" s="232"/>
      <c r="E7" s="173"/>
      <c r="F7" s="76"/>
      <c r="G7" s="223" t="s">
        <v>47</v>
      </c>
      <c r="H7" s="223"/>
      <c r="I7" s="21" t="s">
        <v>43</v>
      </c>
      <c r="J7" s="21" t="s">
        <v>46</v>
      </c>
      <c r="K7" s="173"/>
      <c r="L7" s="76"/>
    </row>
    <row r="8" spans="1:14" ht="65.25" customHeight="1" x14ac:dyDescent="0.25">
      <c r="A8" s="71" t="s">
        <v>42</v>
      </c>
      <c r="B8" s="173"/>
      <c r="C8" s="233"/>
      <c r="D8" s="233"/>
      <c r="E8" s="21" t="s">
        <v>48</v>
      </c>
      <c r="F8" s="76"/>
      <c r="G8" s="223" t="s">
        <v>49</v>
      </c>
      <c r="H8" s="223"/>
      <c r="I8" s="173"/>
      <c r="J8" s="173"/>
      <c r="K8" s="21" t="s">
        <v>48</v>
      </c>
      <c r="L8" s="76"/>
    </row>
    <row r="9" spans="1:14" s="69" customFormat="1" ht="65.25" customHeight="1" x14ac:dyDescent="0.25">
      <c r="A9" s="71" t="s">
        <v>50</v>
      </c>
      <c r="B9" s="173"/>
      <c r="C9" s="232" t="s">
        <v>51</v>
      </c>
      <c r="D9" s="232"/>
      <c r="E9" s="21" t="s">
        <v>52</v>
      </c>
      <c r="F9" s="76"/>
      <c r="G9" s="223" t="s">
        <v>53</v>
      </c>
      <c r="H9" s="223"/>
      <c r="I9" s="173"/>
      <c r="J9" s="21" t="s">
        <v>51</v>
      </c>
      <c r="K9" s="21" t="s">
        <v>52</v>
      </c>
      <c r="L9" s="76"/>
      <c r="M9" s="48"/>
    </row>
    <row r="10" spans="1:14" s="69" customFormat="1" ht="36" customHeight="1" x14ac:dyDescent="0.25">
      <c r="A10" s="72" t="s">
        <v>54</v>
      </c>
      <c r="B10" s="225" t="s">
        <v>55</v>
      </c>
      <c r="C10" s="226"/>
      <c r="D10" s="226"/>
      <c r="E10" s="227"/>
      <c r="F10" s="76"/>
      <c r="G10" s="231" t="s">
        <v>54</v>
      </c>
      <c r="H10" s="231"/>
      <c r="I10" s="225" t="s">
        <v>55</v>
      </c>
      <c r="J10" s="226"/>
      <c r="K10" s="227"/>
      <c r="L10" s="76"/>
      <c r="M10" s="48"/>
    </row>
    <row r="11" spans="1:14" ht="78.75" customHeight="1" x14ac:dyDescent="0.25">
      <c r="A11" s="25" t="s">
        <v>56</v>
      </c>
      <c r="B11" s="13" t="s">
        <v>57</v>
      </c>
      <c r="C11" s="13" t="s">
        <v>58</v>
      </c>
      <c r="D11" s="52" t="s">
        <v>59</v>
      </c>
      <c r="E11" s="52" t="s">
        <v>60</v>
      </c>
      <c r="F11" s="52" t="s">
        <v>61</v>
      </c>
      <c r="G11" s="13" t="s">
        <v>62</v>
      </c>
      <c r="H11" s="13" t="s">
        <v>63</v>
      </c>
      <c r="I11" s="25" t="s">
        <v>64</v>
      </c>
      <c r="J11" s="13" t="s">
        <v>65</v>
      </c>
      <c r="K11" s="13" t="s">
        <v>66</v>
      </c>
    </row>
    <row r="12" spans="1:14" ht="32.25" customHeight="1" x14ac:dyDescent="0.25">
      <c r="A12" s="15" t="s">
        <v>67</v>
      </c>
      <c r="B12" s="39" t="s">
        <v>788</v>
      </c>
      <c r="C12" s="166" t="s">
        <v>68</v>
      </c>
      <c r="D12" s="199">
        <v>11.446999999999999</v>
      </c>
      <c r="E12" s="200">
        <v>3.9929999999999999</v>
      </c>
      <c r="F12" s="201">
        <v>0.85699999999999998</v>
      </c>
      <c r="G12" s="202">
        <v>11.77</v>
      </c>
      <c r="H12" s="203"/>
      <c r="I12" s="203"/>
      <c r="J12" s="203"/>
      <c r="K12" s="204"/>
    </row>
    <row r="13" spans="1:14" ht="32.25" customHeight="1" x14ac:dyDescent="0.25">
      <c r="A13" s="15" t="s">
        <v>69</v>
      </c>
      <c r="B13" s="39" t="s">
        <v>789</v>
      </c>
      <c r="C13" s="162">
        <v>2</v>
      </c>
      <c r="D13" s="199">
        <v>11.446999999999999</v>
      </c>
      <c r="E13" s="200">
        <v>3.9929999999999999</v>
      </c>
      <c r="F13" s="201">
        <v>0.85699999999999998</v>
      </c>
      <c r="G13" s="203"/>
      <c r="H13" s="203"/>
      <c r="I13" s="203"/>
      <c r="J13" s="203"/>
      <c r="K13" s="204"/>
    </row>
    <row r="14" spans="1:14" ht="32.25" customHeight="1" x14ac:dyDescent="0.25">
      <c r="A14" s="15" t="s">
        <v>70</v>
      </c>
      <c r="B14" s="42" t="s">
        <v>706</v>
      </c>
      <c r="C14" s="155" t="s">
        <v>71</v>
      </c>
      <c r="D14" s="199">
        <v>13.842000000000001</v>
      </c>
      <c r="E14" s="200">
        <v>4.8289999999999997</v>
      </c>
      <c r="F14" s="201">
        <v>1.0369999999999999</v>
      </c>
      <c r="G14" s="202">
        <v>27.65</v>
      </c>
      <c r="H14" s="203"/>
      <c r="I14" s="203"/>
      <c r="J14" s="203"/>
      <c r="K14" s="204"/>
    </row>
    <row r="15" spans="1:14" ht="32.25" customHeight="1" x14ac:dyDescent="0.25">
      <c r="A15" s="15" t="s">
        <v>72</v>
      </c>
      <c r="B15" s="42" t="s">
        <v>707</v>
      </c>
      <c r="C15" s="155" t="s">
        <v>71</v>
      </c>
      <c r="D15" s="199">
        <v>13.842000000000001</v>
      </c>
      <c r="E15" s="200">
        <v>4.8289999999999997</v>
      </c>
      <c r="F15" s="201">
        <v>1.0369999999999999</v>
      </c>
      <c r="G15" s="202">
        <v>25.24</v>
      </c>
      <c r="H15" s="203"/>
      <c r="I15" s="203"/>
      <c r="J15" s="203"/>
      <c r="K15" s="204"/>
    </row>
    <row r="16" spans="1:14" ht="32.25" customHeight="1" x14ac:dyDescent="0.25">
      <c r="A16" s="15" t="s">
        <v>73</v>
      </c>
      <c r="B16" s="42" t="s">
        <v>708</v>
      </c>
      <c r="C16" s="155" t="s">
        <v>71</v>
      </c>
      <c r="D16" s="199">
        <v>13.842000000000001</v>
      </c>
      <c r="E16" s="200">
        <v>4.8289999999999997</v>
      </c>
      <c r="F16" s="201">
        <v>1.0369999999999999</v>
      </c>
      <c r="G16" s="202">
        <v>13.62</v>
      </c>
      <c r="H16" s="203"/>
      <c r="I16" s="203"/>
      <c r="J16" s="203"/>
      <c r="K16" s="204"/>
    </row>
    <row r="17" spans="1:11" ht="32.25" customHeight="1" x14ac:dyDescent="0.25">
      <c r="A17" s="15" t="s">
        <v>74</v>
      </c>
      <c r="B17" s="42" t="s">
        <v>709</v>
      </c>
      <c r="C17" s="155" t="s">
        <v>71</v>
      </c>
      <c r="D17" s="199">
        <v>13.763</v>
      </c>
      <c r="E17" s="200">
        <v>4.7489999999999997</v>
      </c>
      <c r="F17" s="201">
        <v>0.95699999999999996</v>
      </c>
      <c r="G17" s="202">
        <v>0</v>
      </c>
      <c r="H17" s="203"/>
      <c r="I17" s="203"/>
      <c r="J17" s="203"/>
      <c r="K17" s="204"/>
    </row>
    <row r="18" spans="1:11" ht="32.25" customHeight="1" x14ac:dyDescent="0.25">
      <c r="A18" s="15" t="s">
        <v>75</v>
      </c>
      <c r="B18" s="42" t="s">
        <v>710</v>
      </c>
      <c r="C18" s="155" t="s">
        <v>71</v>
      </c>
      <c r="D18" s="199">
        <v>13.388999999999999</v>
      </c>
      <c r="E18" s="200">
        <v>4.375</v>
      </c>
      <c r="F18" s="201">
        <v>0.58299999999999996</v>
      </c>
      <c r="G18" s="202">
        <v>0</v>
      </c>
      <c r="H18" s="203"/>
      <c r="I18" s="203"/>
      <c r="J18" s="203"/>
      <c r="K18" s="204"/>
    </row>
    <row r="19" spans="1:11" ht="32.25" customHeight="1" x14ac:dyDescent="0.25">
      <c r="A19" s="15" t="s">
        <v>76</v>
      </c>
      <c r="B19" s="39" t="s">
        <v>711</v>
      </c>
      <c r="C19" s="162">
        <v>4</v>
      </c>
      <c r="D19" s="199">
        <v>13.842000000000001</v>
      </c>
      <c r="E19" s="200">
        <v>4.8289999999999997</v>
      </c>
      <c r="F19" s="201">
        <v>1.0369999999999999</v>
      </c>
      <c r="G19" s="203"/>
      <c r="H19" s="203"/>
      <c r="I19" s="203"/>
      <c r="J19" s="203"/>
      <c r="K19" s="204"/>
    </row>
    <row r="20" spans="1:11" ht="32.25" customHeight="1" x14ac:dyDescent="0.25">
      <c r="A20" s="15" t="s">
        <v>77</v>
      </c>
      <c r="B20" s="41" t="s">
        <v>712</v>
      </c>
      <c r="C20" s="162">
        <v>0</v>
      </c>
      <c r="D20" s="199">
        <v>8.56</v>
      </c>
      <c r="E20" s="200">
        <v>2.8319999999999999</v>
      </c>
      <c r="F20" s="201">
        <v>0.68300000000000005</v>
      </c>
      <c r="G20" s="202">
        <v>73.17</v>
      </c>
      <c r="H20" s="202">
        <v>13.83</v>
      </c>
      <c r="I20" s="202">
        <v>13.83</v>
      </c>
      <c r="J20" s="205">
        <v>0.442</v>
      </c>
      <c r="K20" s="204"/>
    </row>
    <row r="21" spans="1:11" ht="32.25" customHeight="1" x14ac:dyDescent="0.25">
      <c r="A21" s="15" t="s">
        <v>78</v>
      </c>
      <c r="B21" s="41" t="s">
        <v>713</v>
      </c>
      <c r="C21" s="162">
        <v>0</v>
      </c>
      <c r="D21" s="199">
        <v>8.2230000000000008</v>
      </c>
      <c r="E21" s="200">
        <v>2.496</v>
      </c>
      <c r="F21" s="201">
        <v>0.34599999999999997</v>
      </c>
      <c r="G21" s="202">
        <v>0</v>
      </c>
      <c r="H21" s="202">
        <v>13.83</v>
      </c>
      <c r="I21" s="202">
        <v>13.83</v>
      </c>
      <c r="J21" s="205">
        <v>0.442</v>
      </c>
      <c r="K21" s="204"/>
    </row>
    <row r="22" spans="1:11" ht="32.25" customHeight="1" x14ac:dyDescent="0.25">
      <c r="A22" s="15" t="s">
        <v>79</v>
      </c>
      <c r="B22" s="41" t="s">
        <v>714</v>
      </c>
      <c r="C22" s="162">
        <v>0</v>
      </c>
      <c r="D22" s="199">
        <v>8.0489999999999995</v>
      </c>
      <c r="E22" s="200">
        <v>2.3210000000000002</v>
      </c>
      <c r="F22" s="201">
        <v>0.29899999999999999</v>
      </c>
      <c r="G22" s="202">
        <v>0</v>
      </c>
      <c r="H22" s="202">
        <v>13.83</v>
      </c>
      <c r="I22" s="202">
        <v>13.83</v>
      </c>
      <c r="J22" s="205">
        <v>0.442</v>
      </c>
      <c r="K22" s="204"/>
    </row>
    <row r="23" spans="1:11" ht="32.25" customHeight="1" x14ac:dyDescent="0.25">
      <c r="A23" s="15" t="s">
        <v>80</v>
      </c>
      <c r="B23" s="41" t="s">
        <v>715</v>
      </c>
      <c r="C23" s="162">
        <v>0</v>
      </c>
      <c r="D23" s="199">
        <v>7.9480000000000004</v>
      </c>
      <c r="E23" s="200">
        <v>2.2210000000000001</v>
      </c>
      <c r="F23" s="201">
        <v>0.29899999999999999</v>
      </c>
      <c r="G23" s="202">
        <v>0</v>
      </c>
      <c r="H23" s="202">
        <v>13.83</v>
      </c>
      <c r="I23" s="202">
        <v>13.83</v>
      </c>
      <c r="J23" s="205">
        <v>0.442</v>
      </c>
      <c r="K23" s="204"/>
    </row>
    <row r="24" spans="1:11" ht="32.25" customHeight="1" x14ac:dyDescent="0.25">
      <c r="A24" s="15" t="s">
        <v>81</v>
      </c>
      <c r="B24" s="41" t="s">
        <v>716</v>
      </c>
      <c r="C24" s="162">
        <v>0</v>
      </c>
      <c r="D24" s="199">
        <v>7.85</v>
      </c>
      <c r="E24" s="200">
        <v>2.1219999999999999</v>
      </c>
      <c r="F24" s="201">
        <v>0.29899999999999999</v>
      </c>
      <c r="G24" s="202">
        <v>0</v>
      </c>
      <c r="H24" s="202">
        <v>13.83</v>
      </c>
      <c r="I24" s="202">
        <v>13.83</v>
      </c>
      <c r="J24" s="205">
        <v>0.442</v>
      </c>
      <c r="K24" s="204"/>
    </row>
    <row r="25" spans="1:11" ht="32.25" customHeight="1" x14ac:dyDescent="0.25">
      <c r="A25" s="15" t="s">
        <v>82</v>
      </c>
      <c r="B25" s="41" t="s">
        <v>717</v>
      </c>
      <c r="C25" s="162">
        <v>0</v>
      </c>
      <c r="D25" s="199">
        <v>3.819</v>
      </c>
      <c r="E25" s="200">
        <v>0.97</v>
      </c>
      <c r="F25" s="201">
        <v>0.38400000000000001</v>
      </c>
      <c r="G25" s="202">
        <v>185.47</v>
      </c>
      <c r="H25" s="202">
        <v>17.97</v>
      </c>
      <c r="I25" s="202">
        <v>17.97</v>
      </c>
      <c r="J25" s="205">
        <v>0.17599999999999999</v>
      </c>
      <c r="K25" s="204"/>
    </row>
    <row r="26" spans="1:11" ht="32.25" customHeight="1" x14ac:dyDescent="0.25">
      <c r="A26" s="15" t="s">
        <v>83</v>
      </c>
      <c r="B26" s="41" t="s">
        <v>718</v>
      </c>
      <c r="C26" s="162">
        <v>0</v>
      </c>
      <c r="D26" s="199">
        <v>3.4830000000000001</v>
      </c>
      <c r="E26" s="200">
        <v>0.63400000000000001</v>
      </c>
      <c r="F26" s="201">
        <v>4.7E-2</v>
      </c>
      <c r="G26" s="202">
        <v>112.3</v>
      </c>
      <c r="H26" s="202">
        <v>17.97</v>
      </c>
      <c r="I26" s="202">
        <v>17.97</v>
      </c>
      <c r="J26" s="205">
        <v>0.17599999999999999</v>
      </c>
      <c r="K26" s="204"/>
    </row>
    <row r="27" spans="1:11" ht="32.25" customHeight="1" x14ac:dyDescent="0.25">
      <c r="A27" s="15" t="s">
        <v>84</v>
      </c>
      <c r="B27" s="41" t="s">
        <v>790</v>
      </c>
      <c r="C27" s="162">
        <v>0</v>
      </c>
      <c r="D27" s="199">
        <v>3.3090000000000002</v>
      </c>
      <c r="E27" s="200">
        <v>0.46</v>
      </c>
      <c r="F27" s="201">
        <v>0</v>
      </c>
      <c r="G27" s="202">
        <v>112.3</v>
      </c>
      <c r="H27" s="202">
        <v>17.97</v>
      </c>
      <c r="I27" s="202">
        <v>17.97</v>
      </c>
      <c r="J27" s="205">
        <v>0.17599999999999999</v>
      </c>
      <c r="K27" s="204"/>
    </row>
    <row r="28" spans="1:11" ht="32.25" customHeight="1" x14ac:dyDescent="0.25">
      <c r="A28" s="15" t="s">
        <v>85</v>
      </c>
      <c r="B28" s="41" t="s">
        <v>720</v>
      </c>
      <c r="C28" s="162">
        <v>0</v>
      </c>
      <c r="D28" s="199">
        <v>3.2080000000000002</v>
      </c>
      <c r="E28" s="200">
        <v>0.35899999999999999</v>
      </c>
      <c r="F28" s="201">
        <v>0</v>
      </c>
      <c r="G28" s="202">
        <v>112.3</v>
      </c>
      <c r="H28" s="202">
        <v>17.97</v>
      </c>
      <c r="I28" s="202">
        <v>17.97</v>
      </c>
      <c r="J28" s="205">
        <v>0.17599999999999999</v>
      </c>
      <c r="K28" s="204"/>
    </row>
    <row r="29" spans="1:11" ht="32.25" customHeight="1" x14ac:dyDescent="0.25">
      <c r="A29" s="15" t="s">
        <v>86</v>
      </c>
      <c r="B29" s="41" t="s">
        <v>721</v>
      </c>
      <c r="C29" s="162">
        <v>0</v>
      </c>
      <c r="D29" s="199">
        <v>3.109</v>
      </c>
      <c r="E29" s="200">
        <v>0.26</v>
      </c>
      <c r="F29" s="201">
        <v>0</v>
      </c>
      <c r="G29" s="202">
        <v>112.3</v>
      </c>
      <c r="H29" s="202">
        <v>17.97</v>
      </c>
      <c r="I29" s="202">
        <v>17.97</v>
      </c>
      <c r="J29" s="205">
        <v>0.17599999999999999</v>
      </c>
      <c r="K29" s="204"/>
    </row>
    <row r="30" spans="1:11" ht="32.25" customHeight="1" x14ac:dyDescent="0.25">
      <c r="A30" s="15" t="s">
        <v>87</v>
      </c>
      <c r="B30" s="41" t="s">
        <v>722</v>
      </c>
      <c r="C30" s="162">
        <v>0</v>
      </c>
      <c r="D30" s="199">
        <v>1.97</v>
      </c>
      <c r="E30" s="200">
        <v>0.52500000000000002</v>
      </c>
      <c r="F30" s="201">
        <v>0.32300000000000001</v>
      </c>
      <c r="G30" s="202">
        <v>821.93</v>
      </c>
      <c r="H30" s="202">
        <v>20.100000000000001</v>
      </c>
      <c r="I30" s="202">
        <v>20.100000000000001</v>
      </c>
      <c r="J30" s="205">
        <v>0.10299999999999999</v>
      </c>
      <c r="K30" s="204"/>
    </row>
    <row r="31" spans="1:11" ht="32.25" customHeight="1" x14ac:dyDescent="0.25">
      <c r="A31" s="15" t="s">
        <v>88</v>
      </c>
      <c r="B31" s="41" t="s">
        <v>723</v>
      </c>
      <c r="C31" s="162">
        <v>0</v>
      </c>
      <c r="D31" s="199">
        <v>1.97</v>
      </c>
      <c r="E31" s="200">
        <v>0.52500000000000002</v>
      </c>
      <c r="F31" s="201">
        <v>0.32300000000000001</v>
      </c>
      <c r="G31" s="202">
        <v>111.58</v>
      </c>
      <c r="H31" s="202">
        <v>20.100000000000001</v>
      </c>
      <c r="I31" s="202">
        <v>20.100000000000001</v>
      </c>
      <c r="J31" s="205">
        <v>0.10299999999999999</v>
      </c>
      <c r="K31" s="204"/>
    </row>
    <row r="32" spans="1:11" ht="32.25" customHeight="1" x14ac:dyDescent="0.25">
      <c r="A32" s="15" t="s">
        <v>89</v>
      </c>
      <c r="B32" s="41" t="s">
        <v>724</v>
      </c>
      <c r="C32" s="162">
        <v>0</v>
      </c>
      <c r="D32" s="199">
        <v>1.4630000000000001</v>
      </c>
      <c r="E32" s="200">
        <v>1.7999999999999999E-2</v>
      </c>
      <c r="F32" s="201">
        <v>0</v>
      </c>
      <c r="G32" s="202">
        <v>0</v>
      </c>
      <c r="H32" s="202">
        <v>20.100000000000001</v>
      </c>
      <c r="I32" s="202">
        <v>20.100000000000001</v>
      </c>
      <c r="J32" s="205">
        <v>0.10299999999999999</v>
      </c>
      <c r="K32" s="204"/>
    </row>
    <row r="33" spans="1:11" ht="32.25" customHeight="1" x14ac:dyDescent="0.25">
      <c r="A33" s="15" t="s">
        <v>90</v>
      </c>
      <c r="B33" s="41" t="s">
        <v>725</v>
      </c>
      <c r="C33" s="162">
        <v>0</v>
      </c>
      <c r="D33" s="199">
        <v>0.65700000000000003</v>
      </c>
      <c r="E33" s="200">
        <v>0</v>
      </c>
      <c r="F33" s="201">
        <v>0</v>
      </c>
      <c r="G33" s="202">
        <v>0</v>
      </c>
      <c r="H33" s="202">
        <v>20.100000000000001</v>
      </c>
      <c r="I33" s="202">
        <v>20.100000000000001</v>
      </c>
      <c r="J33" s="205">
        <v>0.10299999999999999</v>
      </c>
      <c r="K33" s="204"/>
    </row>
    <row r="34" spans="1:11" ht="32.25" customHeight="1" x14ac:dyDescent="0.25">
      <c r="A34" s="15" t="s">
        <v>91</v>
      </c>
      <c r="B34" s="41" t="s">
        <v>726</v>
      </c>
      <c r="C34" s="162">
        <v>0</v>
      </c>
      <c r="D34" s="199">
        <v>0</v>
      </c>
      <c r="E34" s="200">
        <v>0</v>
      </c>
      <c r="F34" s="201">
        <v>0</v>
      </c>
      <c r="G34" s="202">
        <v>0</v>
      </c>
      <c r="H34" s="202">
        <v>20.100000000000001</v>
      </c>
      <c r="I34" s="202">
        <v>20.100000000000001</v>
      </c>
      <c r="J34" s="205">
        <v>0.10299999999999999</v>
      </c>
      <c r="K34" s="204"/>
    </row>
    <row r="35" spans="1:11" ht="32.25" customHeight="1" x14ac:dyDescent="0.25">
      <c r="A35" s="15" t="s">
        <v>92</v>
      </c>
      <c r="B35" s="41" t="s">
        <v>791</v>
      </c>
      <c r="C35" s="162" t="s">
        <v>93</v>
      </c>
      <c r="D35" s="206">
        <v>27.663</v>
      </c>
      <c r="E35" s="207">
        <v>8.9700000000000006</v>
      </c>
      <c r="F35" s="201">
        <v>6.8460000000000001</v>
      </c>
      <c r="G35" s="203"/>
      <c r="H35" s="203"/>
      <c r="I35" s="203"/>
      <c r="J35" s="203"/>
      <c r="K35" s="204"/>
    </row>
    <row r="36" spans="1:11" ht="32.25" customHeight="1" x14ac:dyDescent="0.25">
      <c r="A36" s="15" t="s">
        <v>94</v>
      </c>
      <c r="B36" s="42" t="s">
        <v>792</v>
      </c>
      <c r="C36" s="161" t="s">
        <v>95</v>
      </c>
      <c r="D36" s="199">
        <v>-8.3970000000000002</v>
      </c>
      <c r="E36" s="200">
        <v>-2.9289999999999998</v>
      </c>
      <c r="F36" s="201">
        <v>-0.629</v>
      </c>
      <c r="G36" s="202">
        <v>0</v>
      </c>
      <c r="H36" s="203"/>
      <c r="I36" s="203"/>
      <c r="J36" s="203"/>
      <c r="K36" s="204"/>
    </row>
    <row r="37" spans="1:11" ht="32.25" customHeight="1" x14ac:dyDescent="0.25">
      <c r="A37" s="15" t="s">
        <v>96</v>
      </c>
      <c r="B37" s="41" t="s">
        <v>793</v>
      </c>
      <c r="C37" s="162" t="s">
        <v>95</v>
      </c>
      <c r="D37" s="199">
        <v>-7.2679999999999998</v>
      </c>
      <c r="E37" s="200">
        <v>-2.4710000000000001</v>
      </c>
      <c r="F37" s="201">
        <v>-0.56200000000000006</v>
      </c>
      <c r="G37" s="202">
        <v>0</v>
      </c>
      <c r="H37" s="203"/>
      <c r="I37" s="203"/>
      <c r="J37" s="203"/>
      <c r="K37" s="204"/>
    </row>
    <row r="38" spans="1:11" ht="32.25" customHeight="1" x14ac:dyDescent="0.25">
      <c r="A38" s="15" t="s">
        <v>97</v>
      </c>
      <c r="B38" s="41" t="s">
        <v>727</v>
      </c>
      <c r="C38" s="162">
        <v>0</v>
      </c>
      <c r="D38" s="199">
        <v>-8.3970000000000002</v>
      </c>
      <c r="E38" s="200">
        <v>-2.9289999999999998</v>
      </c>
      <c r="F38" s="201">
        <v>-0.629</v>
      </c>
      <c r="G38" s="202">
        <v>0</v>
      </c>
      <c r="H38" s="203"/>
      <c r="I38" s="203"/>
      <c r="J38" s="205">
        <v>0.502</v>
      </c>
      <c r="K38" s="204"/>
    </row>
    <row r="39" spans="1:11" ht="32.25" customHeight="1" x14ac:dyDescent="0.25">
      <c r="A39" s="15" t="s">
        <v>98</v>
      </c>
      <c r="B39" s="41" t="s">
        <v>121</v>
      </c>
      <c r="C39" s="162">
        <v>0</v>
      </c>
      <c r="D39" s="199">
        <v>-8.3970000000000002</v>
      </c>
      <c r="E39" s="200">
        <v>-2.9289999999999998</v>
      </c>
      <c r="F39" s="201">
        <v>-0.629</v>
      </c>
      <c r="G39" s="202">
        <v>0</v>
      </c>
      <c r="H39" s="203"/>
      <c r="I39" s="203"/>
      <c r="J39" s="203"/>
      <c r="K39" s="204"/>
    </row>
    <row r="40" spans="1:11" ht="32.25" customHeight="1" x14ac:dyDescent="0.25">
      <c r="A40" s="15" t="s">
        <v>99</v>
      </c>
      <c r="B40" s="41" t="s">
        <v>121</v>
      </c>
      <c r="C40" s="162">
        <v>0</v>
      </c>
      <c r="D40" s="199">
        <v>-7.2679999999999998</v>
      </c>
      <c r="E40" s="200">
        <v>-2.4710000000000001</v>
      </c>
      <c r="F40" s="201">
        <v>-0.56200000000000006</v>
      </c>
      <c r="G40" s="202">
        <v>0</v>
      </c>
      <c r="H40" s="203"/>
      <c r="I40" s="203"/>
      <c r="J40" s="205">
        <v>0.38400000000000001</v>
      </c>
      <c r="K40" s="204"/>
    </row>
    <row r="41" spans="1:11" ht="32.25" customHeight="1" x14ac:dyDescent="0.25">
      <c r="A41" s="15" t="s">
        <v>100</v>
      </c>
      <c r="B41" s="41"/>
      <c r="C41" s="162">
        <v>0</v>
      </c>
      <c r="D41" s="199">
        <v>-7.2679999999999998</v>
      </c>
      <c r="E41" s="200">
        <v>-2.4710000000000001</v>
      </c>
      <c r="F41" s="201">
        <v>-0.56200000000000006</v>
      </c>
      <c r="G41" s="202">
        <v>0</v>
      </c>
      <c r="H41" s="203"/>
      <c r="I41" s="203"/>
      <c r="J41" s="203"/>
      <c r="K41" s="204"/>
    </row>
    <row r="42" spans="1:11" ht="32.25" customHeight="1" x14ac:dyDescent="0.25">
      <c r="A42" s="15" t="s">
        <v>101</v>
      </c>
      <c r="B42" s="41" t="s">
        <v>728</v>
      </c>
      <c r="C42" s="162">
        <v>0</v>
      </c>
      <c r="D42" s="199">
        <v>-3.3719999999999999</v>
      </c>
      <c r="E42" s="200">
        <v>-0.85699999999999998</v>
      </c>
      <c r="F42" s="201">
        <v>-0.33900000000000002</v>
      </c>
      <c r="G42" s="202">
        <v>1073.07</v>
      </c>
      <c r="H42" s="203"/>
      <c r="I42" s="203"/>
      <c r="J42" s="205">
        <v>0.32900000000000001</v>
      </c>
      <c r="K42" s="204"/>
    </row>
    <row r="43" spans="1:11" ht="32.25" customHeight="1" x14ac:dyDescent="0.25">
      <c r="A43" s="15" t="s">
        <v>102</v>
      </c>
      <c r="B43" s="41" t="s">
        <v>121</v>
      </c>
      <c r="C43" s="162">
        <v>0</v>
      </c>
      <c r="D43" s="199">
        <v>-3.3719999999999999</v>
      </c>
      <c r="E43" s="200">
        <v>-0.85699999999999998</v>
      </c>
      <c r="F43" s="201">
        <v>-0.33900000000000002</v>
      </c>
      <c r="G43" s="202">
        <v>1073.07</v>
      </c>
      <c r="H43" s="203"/>
      <c r="I43" s="203"/>
      <c r="J43" s="203"/>
      <c r="K43" s="204"/>
    </row>
    <row r="44" spans="1:11" ht="27.75" customHeight="1" x14ac:dyDescent="0.25">
      <c r="C44" s="3"/>
      <c r="K44" s="196" t="s">
        <v>705</v>
      </c>
    </row>
    <row r="45" spans="1:11" ht="27.75" customHeight="1" x14ac:dyDescent="0.25">
      <c r="K45" s="196" t="s">
        <v>705</v>
      </c>
    </row>
    <row r="46" spans="1:11" ht="27.75" customHeight="1" x14ac:dyDescent="0.25">
      <c r="K46" s="196" t="s">
        <v>705</v>
      </c>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10"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91"/>
  <sheetViews>
    <sheetView zoomScale="60" zoomScaleNormal="60" zoomScaleSheetLayoutView="100" workbookViewId="0">
      <selection activeCell="A10" sqref="A10:N291"/>
    </sheetView>
  </sheetViews>
  <sheetFormatPr defaultColWidth="9.21875" defaultRowHeight="27.75" customHeight="1" x14ac:dyDescent="0.25"/>
  <cols>
    <col min="1" max="1" width="15.5546875" style="50" customWidth="1"/>
    <col min="2" max="2" width="19.77734375" style="50" customWidth="1"/>
    <col min="3" max="3" width="13.5546875" style="50" customWidth="1"/>
    <col min="4" max="4" width="21.21875" style="56" customWidth="1"/>
    <col min="5" max="8" width="15.5546875" style="56" customWidth="1"/>
    <col min="9" max="9" width="15.5546875" style="57" customWidth="1"/>
    <col min="10" max="11" width="15.5546875" style="58" customWidth="1"/>
    <col min="12" max="14" width="15.5546875" style="50" customWidth="1"/>
    <col min="15" max="15" width="14.77734375" style="50" customWidth="1"/>
    <col min="16" max="17" width="15.5546875" style="50" customWidth="1"/>
    <col min="18" max="16384" width="9.21875" style="50"/>
  </cols>
  <sheetData>
    <row r="1" spans="1:16" ht="66.75" customHeight="1" x14ac:dyDescent="0.25">
      <c r="A1" s="49" t="s">
        <v>32</v>
      </c>
      <c r="B1" s="49"/>
      <c r="C1" s="238" t="s">
        <v>103</v>
      </c>
      <c r="D1" s="238"/>
      <c r="E1" s="174"/>
      <c r="F1" s="228" t="s">
        <v>104</v>
      </c>
      <c r="G1" s="251"/>
      <c r="H1" s="251"/>
      <c r="I1" s="251"/>
      <c r="J1" s="251"/>
      <c r="K1" s="251"/>
      <c r="L1" s="251"/>
      <c r="M1" s="251"/>
      <c r="N1" s="251"/>
      <c r="O1" s="159"/>
      <c r="P1" s="159"/>
    </row>
    <row r="2" spans="1:16" s="51" customFormat="1" ht="25.5" customHeight="1" x14ac:dyDescent="0.25">
      <c r="A2" s="239" t="str">
        <f>Overview!B4&amp; " - Effective from "&amp;Overview!D4&amp;" - "&amp;Overview!E4&amp;" EDCM charges"</f>
        <v>Indigo Power Limited_P - Effective from 1 April 2026 - Final EDCM charges</v>
      </c>
      <c r="B2" s="240"/>
      <c r="C2" s="240"/>
      <c r="D2" s="240"/>
      <c r="E2" s="240"/>
      <c r="F2" s="240"/>
      <c r="G2" s="240"/>
      <c r="H2" s="240"/>
      <c r="I2" s="240"/>
      <c r="J2" s="240"/>
      <c r="K2" s="240"/>
      <c r="L2" s="240"/>
      <c r="M2" s="240"/>
      <c r="N2" s="241"/>
      <c r="O2" s="76"/>
      <c r="P2" s="77"/>
    </row>
    <row r="3" spans="1:16" s="77" customFormat="1" ht="10.5" customHeight="1" x14ac:dyDescent="0.25">
      <c r="A3" s="76"/>
      <c r="B3" s="76"/>
      <c r="C3" s="76"/>
      <c r="D3" s="76"/>
      <c r="E3" s="76"/>
      <c r="F3" s="76"/>
      <c r="G3" s="76"/>
      <c r="H3" s="76"/>
      <c r="I3" s="76"/>
      <c r="J3" s="76"/>
      <c r="K3" s="76"/>
      <c r="L3" s="76"/>
      <c r="M3" s="76"/>
      <c r="N3" s="76"/>
      <c r="O3" s="76"/>
    </row>
    <row r="4" spans="1:16" s="77" customFormat="1" ht="25.5" customHeight="1" x14ac:dyDescent="0.25">
      <c r="A4" s="224" t="s">
        <v>105</v>
      </c>
      <c r="B4" s="224"/>
      <c r="C4" s="224"/>
      <c r="D4" s="224"/>
      <c r="E4" s="224"/>
      <c r="F4" s="224"/>
      <c r="G4" s="76"/>
      <c r="H4" s="76"/>
      <c r="I4" s="76"/>
      <c r="J4" s="76"/>
      <c r="K4" s="76"/>
      <c r="L4" s="76"/>
      <c r="M4" s="76"/>
      <c r="N4" s="76"/>
      <c r="O4" s="76"/>
    </row>
    <row r="5" spans="1:16" s="77" customFormat="1" ht="25.5" customHeight="1" x14ac:dyDescent="0.25">
      <c r="A5" s="242" t="s">
        <v>36</v>
      </c>
      <c r="B5" s="243"/>
      <c r="C5" s="243"/>
      <c r="D5" s="247" t="s">
        <v>106</v>
      </c>
      <c r="E5" s="247"/>
      <c r="F5" s="247"/>
      <c r="G5" s="76"/>
      <c r="H5" s="76"/>
      <c r="I5" s="76"/>
      <c r="J5" s="76"/>
      <c r="K5" s="76"/>
      <c r="L5" s="76"/>
      <c r="M5" s="76"/>
      <c r="N5" s="76"/>
      <c r="O5" s="76"/>
    </row>
    <row r="6" spans="1:16" s="77" customFormat="1" ht="48" customHeight="1" x14ac:dyDescent="0.25">
      <c r="A6" s="244" t="s">
        <v>47</v>
      </c>
      <c r="B6" s="245"/>
      <c r="C6" s="246"/>
      <c r="D6" s="248" t="s">
        <v>43</v>
      </c>
      <c r="E6" s="249"/>
      <c r="F6" s="250"/>
      <c r="G6" s="76"/>
      <c r="H6" s="76"/>
      <c r="I6" s="76"/>
      <c r="J6" s="76"/>
      <c r="K6" s="76"/>
      <c r="L6" s="76"/>
      <c r="M6" s="76"/>
      <c r="N6" s="76"/>
      <c r="O6" s="76"/>
    </row>
    <row r="7" spans="1:16" s="77" customFormat="1" ht="25.5" customHeight="1" x14ac:dyDescent="0.25">
      <c r="A7" s="231" t="s">
        <v>54</v>
      </c>
      <c r="B7" s="231"/>
      <c r="C7" s="231"/>
      <c r="D7" s="232" t="s">
        <v>55</v>
      </c>
      <c r="E7" s="232"/>
      <c r="F7" s="232"/>
      <c r="G7" s="76"/>
      <c r="H7" s="76"/>
      <c r="I7" s="76"/>
      <c r="J7" s="76"/>
      <c r="K7" s="76"/>
      <c r="L7" s="76"/>
      <c r="M7" s="76"/>
      <c r="N7" s="76"/>
      <c r="O7" s="76"/>
    </row>
    <row r="8" spans="1:16" s="77" customFormat="1" ht="23.1" customHeight="1" x14ac:dyDescent="0.25">
      <c r="A8" s="76"/>
      <c r="B8" s="76"/>
      <c r="C8" s="76"/>
      <c r="D8" s="76"/>
      <c r="E8" s="76"/>
      <c r="F8" s="76"/>
      <c r="G8" s="76"/>
      <c r="H8" s="76"/>
      <c r="I8" s="76"/>
      <c r="J8" s="76"/>
      <c r="K8" s="76"/>
      <c r="L8" s="76"/>
      <c r="M8" s="76"/>
      <c r="N8" s="76"/>
      <c r="O8" s="76"/>
    </row>
    <row r="9" spans="1:16" ht="63.75" customHeight="1" x14ac:dyDescent="0.25">
      <c r="A9" s="53" t="s">
        <v>107</v>
      </c>
      <c r="B9" s="52" t="s">
        <v>108</v>
      </c>
      <c r="C9" s="53" t="s">
        <v>109</v>
      </c>
      <c r="D9" s="52" t="s">
        <v>110</v>
      </c>
      <c r="E9" s="54" t="s">
        <v>111</v>
      </c>
      <c r="F9" s="54" t="s">
        <v>112</v>
      </c>
      <c r="G9" s="55" t="s">
        <v>113</v>
      </c>
      <c r="H9" s="54" t="s">
        <v>114</v>
      </c>
      <c r="I9" s="54" t="s">
        <v>115</v>
      </c>
      <c r="J9" s="128" t="s">
        <v>116</v>
      </c>
      <c r="K9" s="55" t="s">
        <v>117</v>
      </c>
      <c r="L9" s="54" t="s">
        <v>118</v>
      </c>
      <c r="M9" s="54" t="s">
        <v>119</v>
      </c>
      <c r="N9" s="128" t="s">
        <v>120</v>
      </c>
    </row>
    <row r="10" spans="1:16" ht="15.6" customHeight="1" x14ac:dyDescent="0.25">
      <c r="A10" s="88"/>
      <c r="B10" s="179"/>
      <c r="C10" s="88"/>
      <c r="D10" s="179"/>
      <c r="E10" s="180"/>
      <c r="F10" s="181"/>
      <c r="G10" s="193"/>
      <c r="H10" s="193"/>
      <c r="I10" s="193"/>
      <c r="J10" s="193"/>
      <c r="K10" s="194"/>
      <c r="L10" s="194"/>
      <c r="M10" s="194"/>
      <c r="N10" s="194"/>
    </row>
    <row r="11" spans="1:16" ht="15.6" customHeight="1" x14ac:dyDescent="0.25">
      <c r="A11" s="88"/>
      <c r="B11" s="179"/>
      <c r="C11" s="88"/>
      <c r="D11" s="179"/>
      <c r="E11" s="180"/>
      <c r="F11" s="181"/>
      <c r="G11" s="193"/>
      <c r="H11" s="193"/>
      <c r="I11" s="193"/>
      <c r="J11" s="193"/>
      <c r="K11" s="194"/>
      <c r="L11" s="194"/>
      <c r="M11" s="194"/>
      <c r="N11" s="194"/>
    </row>
    <row r="12" spans="1:16" ht="15.6" customHeight="1" x14ac:dyDescent="0.25">
      <c r="A12" s="88"/>
      <c r="B12" s="179"/>
      <c r="C12" s="88"/>
      <c r="D12" s="179"/>
      <c r="E12" s="180"/>
      <c r="F12" s="181"/>
      <c r="G12" s="193"/>
      <c r="H12" s="193"/>
      <c r="I12" s="193"/>
      <c r="J12" s="193"/>
      <c r="K12" s="194"/>
      <c r="L12" s="194"/>
      <c r="M12" s="194"/>
      <c r="N12" s="194"/>
    </row>
    <row r="13" spans="1:16" ht="15.6" customHeight="1" x14ac:dyDescent="0.25">
      <c r="A13" s="88"/>
      <c r="B13" s="179"/>
      <c r="C13" s="88"/>
      <c r="D13" s="179"/>
      <c r="E13" s="180"/>
      <c r="F13" s="181"/>
      <c r="G13" s="193"/>
      <c r="H13" s="193"/>
      <c r="I13" s="193"/>
      <c r="J13" s="193"/>
      <c r="K13" s="194"/>
      <c r="L13" s="194"/>
      <c r="M13" s="194"/>
      <c r="N13" s="194"/>
    </row>
    <row r="14" spans="1:16" ht="15.6" customHeight="1" x14ac:dyDescent="0.25">
      <c r="A14" s="88"/>
      <c r="B14" s="179"/>
      <c r="C14" s="88"/>
      <c r="D14" s="179"/>
      <c r="E14" s="180"/>
      <c r="F14" s="181"/>
      <c r="G14" s="193"/>
      <c r="H14" s="193"/>
      <c r="I14" s="193"/>
      <c r="J14" s="193"/>
      <c r="K14" s="194"/>
      <c r="L14" s="194"/>
      <c r="M14" s="194"/>
      <c r="N14" s="194"/>
    </row>
    <row r="15" spans="1:16" ht="15.6" customHeight="1" x14ac:dyDescent="0.25">
      <c r="A15" s="88"/>
      <c r="B15" s="179"/>
      <c r="C15" s="88"/>
      <c r="D15" s="179"/>
      <c r="E15" s="180"/>
      <c r="F15" s="181"/>
      <c r="G15" s="193"/>
      <c r="H15" s="193"/>
      <c r="I15" s="193"/>
      <c r="J15" s="193"/>
      <c r="K15" s="194"/>
      <c r="L15" s="194"/>
      <c r="M15" s="194"/>
      <c r="N15" s="194"/>
    </row>
    <row r="16" spans="1:16" ht="15.6" customHeight="1" x14ac:dyDescent="0.25">
      <c r="A16" s="88"/>
      <c r="B16" s="179"/>
      <c r="C16" s="88"/>
      <c r="D16" s="179"/>
      <c r="E16" s="180"/>
      <c r="F16" s="181"/>
      <c r="G16" s="193"/>
      <c r="H16" s="193"/>
      <c r="I16" s="193"/>
      <c r="J16" s="193"/>
      <c r="K16" s="194"/>
      <c r="L16" s="194"/>
      <c r="M16" s="194"/>
      <c r="N16" s="194"/>
    </row>
    <row r="17" spans="1:14" ht="15.6" customHeight="1" x14ac:dyDescent="0.25">
      <c r="A17" s="88"/>
      <c r="B17" s="179"/>
      <c r="C17" s="88"/>
      <c r="D17" s="179"/>
      <c r="E17" s="180"/>
      <c r="F17" s="181"/>
      <c r="G17" s="193"/>
      <c r="H17" s="193"/>
      <c r="I17" s="193"/>
      <c r="J17" s="193"/>
      <c r="K17" s="194"/>
      <c r="L17" s="194"/>
      <c r="M17" s="194"/>
      <c r="N17" s="194"/>
    </row>
    <row r="18" spans="1:14" ht="15.6" customHeight="1" x14ac:dyDescent="0.25">
      <c r="A18" s="88"/>
      <c r="B18" s="179"/>
      <c r="C18" s="88"/>
      <c r="D18" s="179"/>
      <c r="E18" s="180"/>
      <c r="F18" s="181"/>
      <c r="G18" s="193"/>
      <c r="H18" s="193"/>
      <c r="I18" s="193"/>
      <c r="J18" s="193"/>
      <c r="K18" s="194"/>
      <c r="L18" s="194"/>
      <c r="M18" s="194"/>
      <c r="N18" s="194"/>
    </row>
    <row r="19" spans="1:14" ht="15.6" customHeight="1" x14ac:dyDescent="0.25">
      <c r="A19" s="88"/>
      <c r="B19" s="179"/>
      <c r="C19" s="88"/>
      <c r="D19" s="179"/>
      <c r="E19" s="180"/>
      <c r="F19" s="181"/>
      <c r="G19" s="193"/>
      <c r="H19" s="193"/>
      <c r="I19" s="193"/>
      <c r="J19" s="193"/>
      <c r="K19" s="194"/>
      <c r="L19" s="194"/>
      <c r="M19" s="194"/>
      <c r="N19" s="194"/>
    </row>
    <row r="20" spans="1:14" ht="15.6" customHeight="1" x14ac:dyDescent="0.25">
      <c r="A20" s="88"/>
      <c r="B20" s="179"/>
      <c r="C20" s="88"/>
      <c r="D20" s="179"/>
      <c r="E20" s="180"/>
      <c r="F20" s="181"/>
      <c r="G20" s="193"/>
      <c r="H20" s="193"/>
      <c r="I20" s="193"/>
      <c r="J20" s="193"/>
      <c r="K20" s="194"/>
      <c r="L20" s="194"/>
      <c r="M20" s="194"/>
      <c r="N20" s="194"/>
    </row>
    <row r="21" spans="1:14" ht="15.6" customHeight="1" x14ac:dyDescent="0.25">
      <c r="A21" s="88"/>
      <c r="B21" s="179"/>
      <c r="C21" s="88"/>
      <c r="D21" s="179"/>
      <c r="E21" s="180"/>
      <c r="F21" s="181"/>
      <c r="G21" s="193"/>
      <c r="H21" s="193"/>
      <c r="I21" s="193"/>
      <c r="J21" s="193"/>
      <c r="K21" s="194"/>
      <c r="L21" s="194"/>
      <c r="M21" s="194"/>
      <c r="N21" s="194"/>
    </row>
    <row r="22" spans="1:14" ht="15.6" customHeight="1" x14ac:dyDescent="0.25">
      <c r="A22" s="88"/>
      <c r="B22" s="179"/>
      <c r="C22" s="88"/>
      <c r="D22" s="179"/>
      <c r="E22" s="180"/>
      <c r="F22" s="181"/>
      <c r="G22" s="193"/>
      <c r="H22" s="193"/>
      <c r="I22" s="193"/>
      <c r="J22" s="193"/>
      <c r="K22" s="194"/>
      <c r="L22" s="194"/>
      <c r="M22" s="194"/>
      <c r="N22" s="194"/>
    </row>
    <row r="23" spans="1:14" ht="15.6" customHeight="1" x14ac:dyDescent="0.25">
      <c r="A23" s="88"/>
      <c r="B23" s="179"/>
      <c r="C23" s="88"/>
      <c r="D23" s="179"/>
      <c r="E23" s="180"/>
      <c r="F23" s="181"/>
      <c r="G23" s="193"/>
      <c r="H23" s="193"/>
      <c r="I23" s="193"/>
      <c r="J23" s="193"/>
      <c r="K23" s="194"/>
      <c r="L23" s="194"/>
      <c r="M23" s="194"/>
      <c r="N23" s="194"/>
    </row>
    <row r="24" spans="1:14" ht="15.6" customHeight="1" x14ac:dyDescent="0.25">
      <c r="A24" s="88"/>
      <c r="B24" s="179"/>
      <c r="C24" s="88"/>
      <c r="D24" s="179"/>
      <c r="E24" s="180"/>
      <c r="F24" s="181"/>
      <c r="G24" s="193"/>
      <c r="H24" s="193"/>
      <c r="I24" s="193"/>
      <c r="J24" s="193"/>
      <c r="K24" s="194"/>
      <c r="L24" s="194"/>
      <c r="M24" s="194"/>
      <c r="N24" s="194"/>
    </row>
    <row r="25" spans="1:14" ht="37.049999999999997" customHeight="1" x14ac:dyDescent="0.25">
      <c r="A25" s="88"/>
      <c r="B25" s="179"/>
      <c r="C25" s="88"/>
      <c r="D25" s="179"/>
      <c r="E25" s="180"/>
      <c r="F25" s="181"/>
      <c r="G25" s="193"/>
      <c r="H25" s="193"/>
      <c r="I25" s="193"/>
      <c r="J25" s="193"/>
      <c r="K25" s="194"/>
      <c r="L25" s="194"/>
      <c r="M25" s="194"/>
      <c r="N25" s="194"/>
    </row>
    <row r="26" spans="1:14" ht="13.2" x14ac:dyDescent="0.25">
      <c r="A26" s="88"/>
      <c r="B26" s="179"/>
      <c r="C26" s="88"/>
      <c r="D26" s="179"/>
      <c r="E26" s="180"/>
      <c r="F26" s="181"/>
      <c r="G26" s="193"/>
      <c r="H26" s="193"/>
      <c r="I26" s="193"/>
      <c r="J26" s="193"/>
      <c r="K26" s="194"/>
      <c r="L26" s="194"/>
      <c r="M26" s="194"/>
      <c r="N26" s="194"/>
    </row>
    <row r="27" spans="1:14" ht="15.6" customHeight="1" x14ac:dyDescent="0.25">
      <c r="A27" s="88"/>
      <c r="B27" s="179"/>
      <c r="C27" s="88"/>
      <c r="D27" s="179"/>
      <c r="E27" s="180"/>
      <c r="F27" s="182"/>
      <c r="G27" s="193"/>
      <c r="H27" s="193"/>
      <c r="I27" s="193"/>
      <c r="J27" s="193"/>
      <c r="K27" s="194"/>
      <c r="L27" s="194"/>
      <c r="M27" s="194"/>
      <c r="N27" s="194"/>
    </row>
    <row r="28" spans="1:14" ht="15.6" customHeight="1" x14ac:dyDescent="0.25">
      <c r="A28" s="88"/>
      <c r="B28" s="179"/>
      <c r="C28" s="88"/>
      <c r="D28" s="179"/>
      <c r="E28" s="180"/>
      <c r="F28" s="181"/>
      <c r="G28" s="193"/>
      <c r="H28" s="193"/>
      <c r="I28" s="193"/>
      <c r="J28" s="193"/>
      <c r="K28" s="194"/>
      <c r="L28" s="194"/>
      <c r="M28" s="194"/>
      <c r="N28" s="194"/>
    </row>
    <row r="29" spans="1:14" ht="15.6" customHeight="1" x14ac:dyDescent="0.25">
      <c r="A29" s="88"/>
      <c r="B29" s="179"/>
      <c r="C29" s="88"/>
      <c r="D29" s="179"/>
      <c r="E29" s="180"/>
      <c r="F29" s="181"/>
      <c r="G29" s="193"/>
      <c r="H29" s="193"/>
      <c r="I29" s="193"/>
      <c r="J29" s="193"/>
      <c r="K29" s="194"/>
      <c r="L29" s="194"/>
      <c r="M29" s="194"/>
      <c r="N29" s="194"/>
    </row>
    <row r="30" spans="1:14" ht="15.6" customHeight="1" x14ac:dyDescent="0.25">
      <c r="A30" s="88"/>
      <c r="B30" s="179"/>
      <c r="C30" s="88"/>
      <c r="D30" s="179"/>
      <c r="E30" s="180"/>
      <c r="F30" s="181"/>
      <c r="G30" s="193"/>
      <c r="H30" s="193"/>
      <c r="I30" s="193"/>
      <c r="J30" s="193"/>
      <c r="K30" s="194"/>
      <c r="L30" s="194"/>
      <c r="M30" s="194"/>
      <c r="N30" s="194"/>
    </row>
    <row r="31" spans="1:14" ht="15.6" customHeight="1" x14ac:dyDescent="0.25">
      <c r="A31" s="88"/>
      <c r="B31" s="179"/>
      <c r="C31" s="88"/>
      <c r="D31" s="179"/>
      <c r="E31" s="180"/>
      <c r="F31" s="181"/>
      <c r="G31" s="193"/>
      <c r="H31" s="193"/>
      <c r="I31" s="193"/>
      <c r="J31" s="193"/>
      <c r="K31" s="194"/>
      <c r="L31" s="194"/>
      <c r="M31" s="194"/>
      <c r="N31" s="194"/>
    </row>
    <row r="32" spans="1:14" ht="15.6" customHeight="1" x14ac:dyDescent="0.25">
      <c r="A32" s="88"/>
      <c r="B32" s="179"/>
      <c r="C32" s="88"/>
      <c r="D32" s="179"/>
      <c r="E32" s="180"/>
      <c r="F32" s="181"/>
      <c r="G32" s="193"/>
      <c r="H32" s="193"/>
      <c r="I32" s="193"/>
      <c r="J32" s="193"/>
      <c r="K32" s="194"/>
      <c r="L32" s="194"/>
      <c r="M32" s="194"/>
      <c r="N32" s="194"/>
    </row>
    <row r="33" spans="1:14" ht="15.6" customHeight="1" x14ac:dyDescent="0.25">
      <c r="A33" s="88"/>
      <c r="B33" s="179"/>
      <c r="C33" s="88"/>
      <c r="D33" s="179"/>
      <c r="E33" s="180"/>
      <c r="F33" s="181"/>
      <c r="G33" s="193"/>
      <c r="H33" s="193"/>
      <c r="I33" s="193"/>
      <c r="J33" s="193"/>
      <c r="K33" s="194"/>
      <c r="L33" s="194"/>
      <c r="M33" s="194"/>
      <c r="N33" s="194"/>
    </row>
    <row r="34" spans="1:14" ht="15.6" customHeight="1" x14ac:dyDescent="0.25">
      <c r="A34" s="88"/>
      <c r="B34" s="179"/>
      <c r="C34" s="88"/>
      <c r="D34" s="179"/>
      <c r="E34" s="180"/>
      <c r="F34" s="181"/>
      <c r="G34" s="193"/>
      <c r="H34" s="193"/>
      <c r="I34" s="193"/>
      <c r="J34" s="193"/>
      <c r="K34" s="194"/>
      <c r="L34" s="194"/>
      <c r="M34" s="194"/>
      <c r="N34" s="194"/>
    </row>
    <row r="35" spans="1:14" ht="15.6" customHeight="1" x14ac:dyDescent="0.25">
      <c r="A35" s="88"/>
      <c r="B35" s="179"/>
      <c r="C35" s="88"/>
      <c r="D35" s="179"/>
      <c r="E35" s="180"/>
      <c r="F35" s="181"/>
      <c r="G35" s="193"/>
      <c r="H35" s="193"/>
      <c r="I35" s="193"/>
      <c r="J35" s="193"/>
      <c r="K35" s="194"/>
      <c r="L35" s="194"/>
      <c r="M35" s="194"/>
      <c r="N35" s="194"/>
    </row>
    <row r="36" spans="1:14" ht="15.6" customHeight="1" x14ac:dyDescent="0.25">
      <c r="A36" s="88"/>
      <c r="B36" s="179"/>
      <c r="C36" s="88"/>
      <c r="D36" s="179"/>
      <c r="E36" s="180"/>
      <c r="F36" s="181"/>
      <c r="G36" s="193"/>
      <c r="H36" s="193"/>
      <c r="I36" s="193"/>
      <c r="J36" s="193"/>
      <c r="K36" s="194"/>
      <c r="L36" s="194"/>
      <c r="M36" s="194"/>
      <c r="N36" s="194"/>
    </row>
    <row r="37" spans="1:14" ht="15.6" customHeight="1" x14ac:dyDescent="0.25">
      <c r="A37" s="88"/>
      <c r="B37" s="179"/>
      <c r="C37" s="88"/>
      <c r="D37" s="179"/>
      <c r="E37" s="180"/>
      <c r="F37" s="181"/>
      <c r="G37" s="193"/>
      <c r="H37" s="193"/>
      <c r="I37" s="193"/>
      <c r="J37" s="193"/>
      <c r="K37" s="194"/>
      <c r="L37" s="194"/>
      <c r="M37" s="194"/>
      <c r="N37" s="194"/>
    </row>
    <row r="38" spans="1:14" ht="15.6" customHeight="1" x14ac:dyDescent="0.25">
      <c r="A38" s="88"/>
      <c r="B38" s="179"/>
      <c r="C38" s="88"/>
      <c r="D38" s="179"/>
      <c r="E38" s="180"/>
      <c r="F38" s="181"/>
      <c r="G38" s="193"/>
      <c r="H38" s="193"/>
      <c r="I38" s="193"/>
      <c r="J38" s="193"/>
      <c r="K38" s="194"/>
      <c r="L38" s="194"/>
      <c r="M38" s="194"/>
      <c r="N38" s="194"/>
    </row>
    <row r="39" spans="1:14" ht="15.6" customHeight="1" x14ac:dyDescent="0.25">
      <c r="A39" s="88"/>
      <c r="B39" s="179"/>
      <c r="C39" s="88"/>
      <c r="D39" s="179"/>
      <c r="E39" s="180"/>
      <c r="F39" s="181"/>
      <c r="G39" s="193"/>
      <c r="H39" s="193"/>
      <c r="I39" s="193"/>
      <c r="J39" s="193"/>
      <c r="K39" s="194"/>
      <c r="L39" s="194"/>
      <c r="M39" s="194"/>
      <c r="N39" s="194"/>
    </row>
    <row r="40" spans="1:14" ht="15.6" customHeight="1" x14ac:dyDescent="0.25">
      <c r="A40" s="88"/>
      <c r="B40" s="179"/>
      <c r="C40" s="88"/>
      <c r="D40" s="179"/>
      <c r="E40" s="180"/>
      <c r="F40" s="181"/>
      <c r="G40" s="193"/>
      <c r="H40" s="193"/>
      <c r="I40" s="193"/>
      <c r="J40" s="193"/>
      <c r="K40" s="194"/>
      <c r="L40" s="194"/>
      <c r="M40" s="194"/>
      <c r="N40" s="194"/>
    </row>
    <row r="41" spans="1:14" ht="15.6" customHeight="1" x14ac:dyDescent="0.25">
      <c r="A41" s="88"/>
      <c r="B41" s="179"/>
      <c r="C41" s="88"/>
      <c r="D41" s="179"/>
      <c r="E41" s="180"/>
      <c r="F41" s="181"/>
      <c r="G41" s="193"/>
      <c r="H41" s="193"/>
      <c r="I41" s="193"/>
      <c r="J41" s="193"/>
      <c r="K41" s="194"/>
      <c r="L41" s="194"/>
      <c r="M41" s="194"/>
      <c r="N41" s="194"/>
    </row>
    <row r="42" spans="1:14" ht="15.6" customHeight="1" x14ac:dyDescent="0.25">
      <c r="A42" s="88"/>
      <c r="B42" s="179"/>
      <c r="C42" s="88"/>
      <c r="D42" s="179"/>
      <c r="E42" s="180"/>
      <c r="F42" s="181"/>
      <c r="G42" s="193"/>
      <c r="H42" s="193"/>
      <c r="I42" s="193"/>
      <c r="J42" s="193"/>
      <c r="K42" s="194"/>
      <c r="L42" s="194"/>
      <c r="M42" s="194"/>
      <c r="N42" s="194"/>
    </row>
    <row r="43" spans="1:14" ht="15.6" customHeight="1" x14ac:dyDescent="0.25">
      <c r="A43" s="88"/>
      <c r="B43" s="179"/>
      <c r="C43" s="88"/>
      <c r="D43" s="179"/>
      <c r="E43" s="180"/>
      <c r="F43" s="181"/>
      <c r="G43" s="193"/>
      <c r="H43" s="193"/>
      <c r="I43" s="193"/>
      <c r="J43" s="193"/>
      <c r="K43" s="194"/>
      <c r="L43" s="194"/>
      <c r="M43" s="194"/>
      <c r="N43" s="194"/>
    </row>
    <row r="44" spans="1:14" ht="15.6" customHeight="1" x14ac:dyDescent="0.25">
      <c r="A44" s="88"/>
      <c r="B44" s="179"/>
      <c r="C44" s="88"/>
      <c r="D44" s="179"/>
      <c r="E44" s="180"/>
      <c r="F44" s="181"/>
      <c r="G44" s="193"/>
      <c r="H44" s="193"/>
      <c r="I44" s="193"/>
      <c r="J44" s="193"/>
      <c r="K44" s="194"/>
      <c r="L44" s="194"/>
      <c r="M44" s="194"/>
      <c r="N44" s="194"/>
    </row>
    <row r="45" spans="1:14" ht="15.6" customHeight="1" x14ac:dyDescent="0.25">
      <c r="A45" s="88"/>
      <c r="B45" s="179"/>
      <c r="C45" s="88"/>
      <c r="D45" s="179"/>
      <c r="E45" s="180"/>
      <c r="F45" s="181"/>
      <c r="G45" s="193"/>
      <c r="H45" s="193"/>
      <c r="I45" s="193"/>
      <c r="J45" s="193"/>
      <c r="K45" s="194"/>
      <c r="L45" s="194"/>
      <c r="M45" s="194"/>
      <c r="N45" s="194"/>
    </row>
    <row r="46" spans="1:14" ht="15.6" customHeight="1" x14ac:dyDescent="0.25">
      <c r="A46" s="88"/>
      <c r="B46" s="179"/>
      <c r="C46" s="88"/>
      <c r="D46" s="179"/>
      <c r="E46" s="180"/>
      <c r="F46" s="181"/>
      <c r="G46" s="193"/>
      <c r="H46" s="193"/>
      <c r="I46" s="193"/>
      <c r="J46" s="193"/>
      <c r="K46" s="194"/>
      <c r="L46" s="194"/>
      <c r="M46" s="194"/>
      <c r="N46" s="194"/>
    </row>
    <row r="47" spans="1:14" ht="15.6" customHeight="1" x14ac:dyDescent="0.25">
      <c r="A47" s="88"/>
      <c r="B47" s="179"/>
      <c r="C47" s="88"/>
      <c r="D47" s="179"/>
      <c r="E47" s="180"/>
      <c r="F47" s="181"/>
      <c r="G47" s="193"/>
      <c r="H47" s="193"/>
      <c r="I47" s="193"/>
      <c r="J47" s="193"/>
      <c r="K47" s="194"/>
      <c r="L47" s="194"/>
      <c r="M47" s="194"/>
      <c r="N47" s="194"/>
    </row>
    <row r="48" spans="1:14" ht="15.6" customHeight="1" x14ac:dyDescent="0.25">
      <c r="A48" s="88"/>
      <c r="B48" s="179"/>
      <c r="C48" s="88"/>
      <c r="D48" s="179"/>
      <c r="E48" s="180"/>
      <c r="F48" s="181"/>
      <c r="G48" s="193"/>
      <c r="H48" s="193"/>
      <c r="I48" s="193"/>
      <c r="J48" s="193"/>
      <c r="K48" s="194"/>
      <c r="L48" s="194"/>
      <c r="M48" s="194"/>
      <c r="N48" s="194"/>
    </row>
    <row r="49" spans="1:14" ht="15.6" customHeight="1" x14ac:dyDescent="0.25">
      <c r="A49" s="88"/>
      <c r="B49" s="179"/>
      <c r="C49" s="88"/>
      <c r="D49" s="179"/>
      <c r="E49" s="180"/>
      <c r="F49" s="181"/>
      <c r="G49" s="193"/>
      <c r="H49" s="193"/>
      <c r="I49" s="193"/>
      <c r="J49" s="193"/>
      <c r="K49" s="194"/>
      <c r="L49" s="194"/>
      <c r="M49" s="194"/>
      <c r="N49" s="194"/>
    </row>
    <row r="50" spans="1:14" ht="15.6" customHeight="1" x14ac:dyDescent="0.25">
      <c r="A50" s="88"/>
      <c r="B50" s="179"/>
      <c r="C50" s="88"/>
      <c r="D50" s="179"/>
      <c r="E50" s="180"/>
      <c r="F50" s="181"/>
      <c r="G50" s="193"/>
      <c r="H50" s="193"/>
      <c r="I50" s="193"/>
      <c r="J50" s="193"/>
      <c r="K50" s="194"/>
      <c r="L50" s="194"/>
      <c r="M50" s="194"/>
      <c r="N50" s="194"/>
    </row>
    <row r="51" spans="1:14" ht="15.6" customHeight="1" x14ac:dyDescent="0.25">
      <c r="A51" s="88"/>
      <c r="B51" s="179"/>
      <c r="C51" s="88"/>
      <c r="D51" s="179"/>
      <c r="E51" s="180"/>
      <c r="F51" s="181"/>
      <c r="G51" s="193"/>
      <c r="H51" s="193"/>
      <c r="I51" s="193"/>
      <c r="J51" s="193"/>
      <c r="K51" s="194"/>
      <c r="L51" s="194"/>
      <c r="M51" s="194"/>
      <c r="N51" s="194"/>
    </row>
    <row r="52" spans="1:14" ht="15.6" customHeight="1" x14ac:dyDescent="0.25">
      <c r="A52" s="88"/>
      <c r="B52" s="179"/>
      <c r="C52" s="88"/>
      <c r="D52" s="179"/>
      <c r="E52" s="180"/>
      <c r="F52" s="181"/>
      <c r="G52" s="193"/>
      <c r="H52" s="193"/>
      <c r="I52" s="193"/>
      <c r="J52" s="193"/>
      <c r="K52" s="194"/>
      <c r="L52" s="194"/>
      <c r="M52" s="194"/>
      <c r="N52" s="194"/>
    </row>
    <row r="53" spans="1:14" ht="15.6" customHeight="1" x14ac:dyDescent="0.25">
      <c r="A53" s="88"/>
      <c r="B53" s="179"/>
      <c r="C53" s="88"/>
      <c r="D53" s="179"/>
      <c r="E53" s="180"/>
      <c r="F53" s="181"/>
      <c r="G53" s="193"/>
      <c r="H53" s="193"/>
      <c r="I53" s="193"/>
      <c r="J53" s="193"/>
      <c r="K53" s="194"/>
      <c r="L53" s="194"/>
      <c r="M53" s="194"/>
      <c r="N53" s="194"/>
    </row>
    <row r="54" spans="1:14" ht="15.6" customHeight="1" x14ac:dyDescent="0.25">
      <c r="A54" s="88"/>
      <c r="B54" s="179"/>
      <c r="C54" s="88"/>
      <c r="D54" s="179"/>
      <c r="E54" s="180"/>
      <c r="F54" s="181"/>
      <c r="G54" s="193"/>
      <c r="H54" s="193"/>
      <c r="I54" s="193"/>
      <c r="J54" s="193"/>
      <c r="K54" s="194"/>
      <c r="L54" s="194"/>
      <c r="M54" s="194"/>
      <c r="N54" s="194"/>
    </row>
    <row r="55" spans="1:14" ht="15.6" customHeight="1" x14ac:dyDescent="0.25">
      <c r="A55" s="88"/>
      <c r="B55" s="179"/>
      <c r="C55" s="88"/>
      <c r="D55" s="179"/>
      <c r="E55" s="180"/>
      <c r="F55" s="181"/>
      <c r="G55" s="193"/>
      <c r="H55" s="193"/>
      <c r="I55" s="193"/>
      <c r="J55" s="193"/>
      <c r="K55" s="194"/>
      <c r="L55" s="194"/>
      <c r="M55" s="194"/>
      <c r="N55" s="194"/>
    </row>
    <row r="56" spans="1:14" ht="15.6" customHeight="1" x14ac:dyDescent="0.25">
      <c r="A56" s="88"/>
      <c r="B56" s="179"/>
      <c r="C56" s="88"/>
      <c r="D56" s="179"/>
      <c r="E56" s="180"/>
      <c r="F56" s="181"/>
      <c r="G56" s="193"/>
      <c r="H56" s="193"/>
      <c r="I56" s="193"/>
      <c r="J56" s="193"/>
      <c r="K56" s="194"/>
      <c r="L56" s="194"/>
      <c r="M56" s="194"/>
      <c r="N56" s="194"/>
    </row>
    <row r="57" spans="1:14" ht="15.6" customHeight="1" x14ac:dyDescent="0.25">
      <c r="A57" s="88"/>
      <c r="B57" s="179"/>
      <c r="C57" s="88"/>
      <c r="D57" s="179"/>
      <c r="E57" s="180"/>
      <c r="F57" s="181"/>
      <c r="G57" s="193"/>
      <c r="H57" s="193"/>
      <c r="I57" s="193"/>
      <c r="J57" s="193"/>
      <c r="K57" s="194"/>
      <c r="L57" s="194"/>
      <c r="M57" s="194"/>
      <c r="N57" s="194"/>
    </row>
    <row r="58" spans="1:14" ht="15.6" customHeight="1" x14ac:dyDescent="0.25">
      <c r="A58" s="88"/>
      <c r="B58" s="179"/>
      <c r="C58" s="88"/>
      <c r="D58" s="179"/>
      <c r="E58" s="180"/>
      <c r="F58" s="181"/>
      <c r="G58" s="193"/>
      <c r="H58" s="193"/>
      <c r="I58" s="193"/>
      <c r="J58" s="193"/>
      <c r="K58" s="194"/>
      <c r="L58" s="194"/>
      <c r="M58" s="194"/>
      <c r="N58" s="194"/>
    </row>
    <row r="59" spans="1:14" ht="15.6" customHeight="1" x14ac:dyDescent="0.25">
      <c r="A59" s="88"/>
      <c r="B59" s="179"/>
      <c r="C59" s="88"/>
      <c r="D59" s="179"/>
      <c r="E59" s="180"/>
      <c r="F59" s="181"/>
      <c r="G59" s="193"/>
      <c r="H59" s="193"/>
      <c r="I59" s="193"/>
      <c r="J59" s="193"/>
      <c r="K59" s="194"/>
      <c r="L59" s="194"/>
      <c r="M59" s="194"/>
      <c r="N59" s="194"/>
    </row>
    <row r="60" spans="1:14" ht="15.6" customHeight="1" x14ac:dyDescent="0.25">
      <c r="A60" s="88"/>
      <c r="B60" s="179"/>
      <c r="C60" s="88"/>
      <c r="D60" s="179"/>
      <c r="E60" s="180"/>
      <c r="F60" s="181"/>
      <c r="G60" s="193"/>
      <c r="H60" s="193"/>
      <c r="I60" s="193"/>
      <c r="J60" s="193"/>
      <c r="K60" s="194"/>
      <c r="L60" s="194"/>
      <c r="M60" s="194"/>
      <c r="N60" s="194"/>
    </row>
    <row r="61" spans="1:14" ht="15.6" customHeight="1" x14ac:dyDescent="0.25">
      <c r="A61" s="88"/>
      <c r="B61" s="179"/>
      <c r="C61" s="88"/>
      <c r="D61" s="179"/>
      <c r="E61" s="180"/>
      <c r="F61" s="181"/>
      <c r="G61" s="193"/>
      <c r="H61" s="193"/>
      <c r="I61" s="193"/>
      <c r="J61" s="193"/>
      <c r="K61" s="194"/>
      <c r="L61" s="194"/>
      <c r="M61" s="194"/>
      <c r="N61" s="194"/>
    </row>
    <row r="62" spans="1:14" ht="15.6" customHeight="1" x14ac:dyDescent="0.25">
      <c r="A62" s="88"/>
      <c r="B62" s="179"/>
      <c r="C62" s="88"/>
      <c r="D62" s="179"/>
      <c r="E62" s="180"/>
      <c r="F62" s="181"/>
      <c r="G62" s="193"/>
      <c r="H62" s="193"/>
      <c r="I62" s="193"/>
      <c r="J62" s="193"/>
      <c r="K62" s="194"/>
      <c r="L62" s="194"/>
      <c r="M62" s="194"/>
      <c r="N62" s="194"/>
    </row>
    <row r="63" spans="1:14" ht="15.6" customHeight="1" x14ac:dyDescent="0.25">
      <c r="A63" s="88"/>
      <c r="B63" s="179"/>
      <c r="C63" s="88"/>
      <c r="D63" s="179"/>
      <c r="E63" s="180"/>
      <c r="F63" s="181"/>
      <c r="G63" s="193"/>
      <c r="H63" s="193"/>
      <c r="I63" s="193"/>
      <c r="J63" s="193"/>
      <c r="K63" s="194"/>
      <c r="L63" s="194"/>
      <c r="M63" s="194"/>
      <c r="N63" s="194"/>
    </row>
    <row r="64" spans="1:14" ht="15.6" customHeight="1" x14ac:dyDescent="0.25">
      <c r="A64" s="88"/>
      <c r="B64" s="179"/>
      <c r="C64" s="88"/>
      <c r="D64" s="179"/>
      <c r="E64" s="180"/>
      <c r="F64" s="181"/>
      <c r="G64" s="193"/>
      <c r="H64" s="193"/>
      <c r="I64" s="193"/>
      <c r="J64" s="193"/>
      <c r="K64" s="194"/>
      <c r="L64" s="194"/>
      <c r="M64" s="194"/>
      <c r="N64" s="194"/>
    </row>
    <row r="65" spans="1:14" ht="15.6" customHeight="1" x14ac:dyDescent="0.25">
      <c r="A65" s="88"/>
      <c r="B65" s="179"/>
      <c r="C65" s="88"/>
      <c r="D65" s="179"/>
      <c r="E65" s="180"/>
      <c r="F65" s="181"/>
      <c r="G65" s="193"/>
      <c r="H65" s="193"/>
      <c r="I65" s="193"/>
      <c r="J65" s="193"/>
      <c r="K65" s="194"/>
      <c r="L65" s="194"/>
      <c r="M65" s="194"/>
      <c r="N65" s="194"/>
    </row>
    <row r="66" spans="1:14" ht="15.6" customHeight="1" x14ac:dyDescent="0.25">
      <c r="A66" s="88"/>
      <c r="B66" s="179"/>
      <c r="C66" s="88"/>
      <c r="D66" s="179"/>
      <c r="E66" s="180"/>
      <c r="F66" s="181"/>
      <c r="G66" s="193"/>
      <c r="H66" s="193"/>
      <c r="I66" s="193"/>
      <c r="J66" s="193"/>
      <c r="K66" s="194"/>
      <c r="L66" s="194"/>
      <c r="M66" s="194"/>
      <c r="N66" s="194"/>
    </row>
    <row r="67" spans="1:14" ht="15.6" customHeight="1" x14ac:dyDescent="0.25">
      <c r="A67" s="88"/>
      <c r="B67" s="179"/>
      <c r="C67" s="88"/>
      <c r="D67" s="179"/>
      <c r="E67" s="180"/>
      <c r="F67" s="181"/>
      <c r="G67" s="193"/>
      <c r="H67" s="193"/>
      <c r="I67" s="193"/>
      <c r="J67" s="193"/>
      <c r="K67" s="194"/>
      <c r="L67" s="194"/>
      <c r="M67" s="194"/>
      <c r="N67" s="194"/>
    </row>
    <row r="68" spans="1:14" ht="15.6" customHeight="1" x14ac:dyDescent="0.25">
      <c r="A68" s="88"/>
      <c r="B68" s="179"/>
      <c r="C68" s="88"/>
      <c r="D68" s="179"/>
      <c r="E68" s="180"/>
      <c r="F68" s="181"/>
      <c r="G68" s="193"/>
      <c r="H68" s="193"/>
      <c r="I68" s="193"/>
      <c r="J68" s="193"/>
      <c r="K68" s="194"/>
      <c r="L68" s="194"/>
      <c r="M68" s="194"/>
      <c r="N68" s="194"/>
    </row>
    <row r="69" spans="1:14" ht="15.6" customHeight="1" x14ac:dyDescent="0.25">
      <c r="A69" s="88"/>
      <c r="B69" s="179"/>
      <c r="C69" s="88"/>
      <c r="D69" s="179"/>
      <c r="E69" s="180"/>
      <c r="F69" s="181"/>
      <c r="G69" s="193"/>
      <c r="H69" s="193"/>
      <c r="I69" s="193"/>
      <c r="J69" s="193"/>
      <c r="K69" s="194"/>
      <c r="L69" s="194"/>
      <c r="M69" s="194"/>
      <c r="N69" s="194"/>
    </row>
    <row r="70" spans="1:14" ht="15.6" customHeight="1" x14ac:dyDescent="0.25">
      <c r="A70" s="88"/>
      <c r="B70" s="179"/>
      <c r="C70" s="88"/>
      <c r="D70" s="179"/>
      <c r="E70" s="180"/>
      <c r="F70" s="181"/>
      <c r="G70" s="193"/>
      <c r="H70" s="193"/>
      <c r="I70" s="193"/>
      <c r="J70" s="193"/>
      <c r="K70" s="194"/>
      <c r="L70" s="194"/>
      <c r="M70" s="194"/>
      <c r="N70" s="194"/>
    </row>
    <row r="71" spans="1:14" ht="15.6" customHeight="1" x14ac:dyDescent="0.25">
      <c r="A71" s="88"/>
      <c r="B71" s="179"/>
      <c r="C71" s="88"/>
      <c r="D71" s="179"/>
      <c r="E71" s="180"/>
      <c r="F71" s="181"/>
      <c r="G71" s="193"/>
      <c r="H71" s="193"/>
      <c r="I71" s="193"/>
      <c r="J71" s="193"/>
      <c r="K71" s="194"/>
      <c r="L71" s="194"/>
      <c r="M71" s="194"/>
      <c r="N71" s="194"/>
    </row>
    <row r="72" spans="1:14" ht="15.6" customHeight="1" x14ac:dyDescent="0.25">
      <c r="A72" s="88"/>
      <c r="B72" s="179"/>
      <c r="C72" s="88"/>
      <c r="D72" s="179"/>
      <c r="E72" s="180"/>
      <c r="F72" s="181"/>
      <c r="G72" s="193"/>
      <c r="H72" s="193"/>
      <c r="I72" s="193"/>
      <c r="J72" s="193"/>
      <c r="K72" s="194"/>
      <c r="L72" s="194"/>
      <c r="M72" s="194"/>
      <c r="N72" s="194"/>
    </row>
    <row r="73" spans="1:14" ht="15.6" customHeight="1" x14ac:dyDescent="0.25">
      <c r="A73" s="88"/>
      <c r="B73" s="179"/>
      <c r="C73" s="88"/>
      <c r="D73" s="179"/>
      <c r="E73" s="180"/>
      <c r="F73" s="181"/>
      <c r="G73" s="193"/>
      <c r="H73" s="193"/>
      <c r="I73" s="193"/>
      <c r="J73" s="193"/>
      <c r="K73" s="194"/>
      <c r="L73" s="194"/>
      <c r="M73" s="194"/>
      <c r="N73" s="194"/>
    </row>
    <row r="74" spans="1:14" ht="15.6" customHeight="1" x14ac:dyDescent="0.25">
      <c r="A74" s="88"/>
      <c r="B74" s="179"/>
      <c r="C74" s="88"/>
      <c r="D74" s="179"/>
      <c r="E74" s="180"/>
      <c r="F74" s="181"/>
      <c r="G74" s="193"/>
      <c r="H74" s="193"/>
      <c r="I74" s="193"/>
      <c r="J74" s="193"/>
      <c r="K74" s="194"/>
      <c r="L74" s="194"/>
      <c r="M74" s="194"/>
      <c r="N74" s="194"/>
    </row>
    <row r="75" spans="1:14" ht="15.6" customHeight="1" x14ac:dyDescent="0.25">
      <c r="A75" s="88"/>
      <c r="B75" s="179"/>
      <c r="C75" s="88"/>
      <c r="D75" s="179"/>
      <c r="E75" s="180"/>
      <c r="F75" s="181"/>
      <c r="G75" s="193"/>
      <c r="H75" s="193"/>
      <c r="I75" s="193"/>
      <c r="J75" s="193"/>
      <c r="K75" s="194"/>
      <c r="L75" s="194"/>
      <c r="M75" s="194"/>
      <c r="N75" s="194"/>
    </row>
    <row r="76" spans="1:14" ht="15.6" customHeight="1" x14ac:dyDescent="0.25">
      <c r="A76" s="88"/>
      <c r="B76" s="179"/>
      <c r="C76" s="88"/>
      <c r="D76" s="179"/>
      <c r="E76" s="180"/>
      <c r="F76" s="181"/>
      <c r="G76" s="193"/>
      <c r="H76" s="193"/>
      <c r="I76" s="193"/>
      <c r="J76" s="193"/>
      <c r="K76" s="194"/>
      <c r="L76" s="194"/>
      <c r="M76" s="194"/>
      <c r="N76" s="194"/>
    </row>
    <row r="77" spans="1:14" ht="15.6" customHeight="1" x14ac:dyDescent="0.25">
      <c r="A77" s="88"/>
      <c r="B77" s="179"/>
      <c r="C77" s="88"/>
      <c r="D77" s="179"/>
      <c r="E77" s="180"/>
      <c r="F77" s="181"/>
      <c r="G77" s="193"/>
      <c r="H77" s="193"/>
      <c r="I77" s="193"/>
      <c r="J77" s="193"/>
      <c r="K77" s="194"/>
      <c r="L77" s="194"/>
      <c r="M77" s="194"/>
      <c r="N77" s="194"/>
    </row>
    <row r="78" spans="1:14" ht="15.6" customHeight="1" x14ac:dyDescent="0.25">
      <c r="A78" s="88"/>
      <c r="B78" s="179"/>
      <c r="C78" s="88"/>
      <c r="D78" s="179"/>
      <c r="E78" s="180"/>
      <c r="F78" s="181"/>
      <c r="G78" s="193"/>
      <c r="H78" s="193"/>
      <c r="I78" s="193"/>
      <c r="J78" s="193"/>
      <c r="K78" s="194"/>
      <c r="L78" s="194"/>
      <c r="M78" s="194"/>
      <c r="N78" s="194"/>
    </row>
    <row r="79" spans="1:14" ht="15.6" customHeight="1" x14ac:dyDescent="0.25">
      <c r="A79" s="88"/>
      <c r="B79" s="179"/>
      <c r="C79" s="88"/>
      <c r="D79" s="179"/>
      <c r="E79" s="180"/>
      <c r="F79" s="181"/>
      <c r="G79" s="193"/>
      <c r="H79" s="193"/>
      <c r="I79" s="193"/>
      <c r="J79" s="193"/>
      <c r="K79" s="194"/>
      <c r="L79" s="194"/>
      <c r="M79" s="194"/>
      <c r="N79" s="194"/>
    </row>
    <row r="80" spans="1:14" ht="15.6" customHeight="1" x14ac:dyDescent="0.25">
      <c r="A80" s="88"/>
      <c r="B80" s="179"/>
      <c r="C80" s="88"/>
      <c r="D80" s="179"/>
      <c r="E80" s="180"/>
      <c r="F80" s="181"/>
      <c r="G80" s="193"/>
      <c r="H80" s="193"/>
      <c r="I80" s="193"/>
      <c r="J80" s="193"/>
      <c r="K80" s="194"/>
      <c r="L80" s="194"/>
      <c r="M80" s="194"/>
      <c r="N80" s="194"/>
    </row>
    <row r="81" spans="1:14" ht="15.6" customHeight="1" x14ac:dyDescent="0.25">
      <c r="A81" s="88"/>
      <c r="B81" s="179"/>
      <c r="C81" s="88"/>
      <c r="D81" s="179"/>
      <c r="E81" s="180"/>
      <c r="F81" s="181"/>
      <c r="G81" s="193"/>
      <c r="H81" s="193"/>
      <c r="I81" s="193"/>
      <c r="J81" s="193"/>
      <c r="K81" s="194"/>
      <c r="L81" s="194"/>
      <c r="M81" s="194"/>
      <c r="N81" s="194"/>
    </row>
    <row r="82" spans="1:14" ht="15.6" customHeight="1" x14ac:dyDescent="0.25">
      <c r="A82" s="88"/>
      <c r="B82" s="179"/>
      <c r="C82" s="88"/>
      <c r="D82" s="179"/>
      <c r="E82" s="180"/>
      <c r="F82" s="181"/>
      <c r="G82" s="193"/>
      <c r="H82" s="193"/>
      <c r="I82" s="193"/>
      <c r="J82" s="193"/>
      <c r="K82" s="194"/>
      <c r="L82" s="194"/>
      <c r="M82" s="194"/>
      <c r="N82" s="194"/>
    </row>
    <row r="83" spans="1:14" ht="15.6" customHeight="1" x14ac:dyDescent="0.25">
      <c r="A83" s="88"/>
      <c r="B83" s="179"/>
      <c r="C83" s="88"/>
      <c r="D83" s="179"/>
      <c r="E83" s="180"/>
      <c r="F83" s="181"/>
      <c r="G83" s="193"/>
      <c r="H83" s="193"/>
      <c r="I83" s="193"/>
      <c r="J83" s="193"/>
      <c r="K83" s="194"/>
      <c r="L83" s="194"/>
      <c r="M83" s="194"/>
      <c r="N83" s="194"/>
    </row>
    <row r="84" spans="1:14" ht="15.6" customHeight="1" x14ac:dyDescent="0.25">
      <c r="A84" s="88"/>
      <c r="B84" s="179"/>
      <c r="C84" s="88"/>
      <c r="D84" s="179"/>
      <c r="E84" s="180"/>
      <c r="F84" s="181"/>
      <c r="G84" s="193"/>
      <c r="H84" s="193"/>
      <c r="I84" s="193"/>
      <c r="J84" s="193"/>
      <c r="K84" s="194"/>
      <c r="L84" s="194"/>
      <c r="M84" s="194"/>
      <c r="N84" s="194"/>
    </row>
    <row r="85" spans="1:14" ht="15.6" customHeight="1" x14ac:dyDescent="0.25">
      <c r="A85" s="88"/>
      <c r="B85" s="179"/>
      <c r="C85" s="88"/>
      <c r="D85" s="179"/>
      <c r="E85" s="180"/>
      <c r="F85" s="181"/>
      <c r="G85" s="193"/>
      <c r="H85" s="193"/>
      <c r="I85" s="193"/>
      <c r="J85" s="193"/>
      <c r="K85" s="194"/>
      <c r="L85" s="194"/>
      <c r="M85" s="194"/>
      <c r="N85" s="194"/>
    </row>
    <row r="86" spans="1:14" ht="15.6" customHeight="1" x14ac:dyDescent="0.25">
      <c r="A86" s="88"/>
      <c r="B86" s="179"/>
      <c r="C86" s="88"/>
      <c r="D86" s="179"/>
      <c r="E86" s="180"/>
      <c r="F86" s="181"/>
      <c r="G86" s="193"/>
      <c r="H86" s="193"/>
      <c r="I86" s="193"/>
      <c r="J86" s="193"/>
      <c r="K86" s="194"/>
      <c r="L86" s="194"/>
      <c r="M86" s="194"/>
      <c r="N86" s="194"/>
    </row>
    <row r="87" spans="1:14" ht="15.6" customHeight="1" x14ac:dyDescent="0.25">
      <c r="A87" s="88"/>
      <c r="B87" s="179"/>
      <c r="C87" s="88"/>
      <c r="D87" s="179"/>
      <c r="E87" s="180"/>
      <c r="F87" s="181"/>
      <c r="G87" s="193"/>
      <c r="H87" s="193"/>
      <c r="I87" s="193"/>
      <c r="J87" s="193"/>
      <c r="K87" s="194"/>
      <c r="L87" s="194"/>
      <c r="M87" s="194"/>
      <c r="N87" s="194"/>
    </row>
    <row r="88" spans="1:14" ht="15.6" customHeight="1" x14ac:dyDescent="0.25">
      <c r="A88" s="88"/>
      <c r="B88" s="179"/>
      <c r="C88" s="88"/>
      <c r="D88" s="179"/>
      <c r="E88" s="180"/>
      <c r="F88" s="181"/>
      <c r="G88" s="193"/>
      <c r="H88" s="193"/>
      <c r="I88" s="193"/>
      <c r="J88" s="193"/>
      <c r="K88" s="194"/>
      <c r="L88" s="194"/>
      <c r="M88" s="194"/>
      <c r="N88" s="194"/>
    </row>
    <row r="89" spans="1:14" ht="15.6" customHeight="1" x14ac:dyDescent="0.25">
      <c r="A89" s="88"/>
      <c r="B89" s="179"/>
      <c r="C89" s="88"/>
      <c r="D89" s="179"/>
      <c r="E89" s="180"/>
      <c r="F89" s="181"/>
      <c r="G89" s="193"/>
      <c r="H89" s="193"/>
      <c r="I89" s="193"/>
      <c r="J89" s="193"/>
      <c r="K89" s="194"/>
      <c r="L89" s="194"/>
      <c r="M89" s="194"/>
      <c r="N89" s="194"/>
    </row>
    <row r="90" spans="1:14" ht="15.6" customHeight="1" x14ac:dyDescent="0.25">
      <c r="A90" s="88"/>
      <c r="B90" s="179"/>
      <c r="C90" s="88"/>
      <c r="D90" s="179"/>
      <c r="E90" s="180"/>
      <c r="F90" s="181"/>
      <c r="G90" s="193"/>
      <c r="H90" s="193"/>
      <c r="I90" s="193"/>
      <c r="J90" s="193"/>
      <c r="K90" s="194"/>
      <c r="L90" s="194"/>
      <c r="M90" s="194"/>
      <c r="N90" s="194"/>
    </row>
    <row r="91" spans="1:14" ht="15.6" customHeight="1" x14ac:dyDescent="0.25">
      <c r="A91" s="88"/>
      <c r="B91" s="179"/>
      <c r="C91" s="88"/>
      <c r="D91" s="179"/>
      <c r="E91" s="180"/>
      <c r="F91" s="181"/>
      <c r="G91" s="193"/>
      <c r="H91" s="193"/>
      <c r="I91" s="193"/>
      <c r="J91" s="193"/>
      <c r="K91" s="194"/>
      <c r="L91" s="194"/>
      <c r="M91" s="194"/>
      <c r="N91" s="194"/>
    </row>
    <row r="92" spans="1:14" ht="15.6" customHeight="1" x14ac:dyDescent="0.25">
      <c r="A92" s="88"/>
      <c r="B92" s="179"/>
      <c r="C92" s="88"/>
      <c r="D92" s="179"/>
      <c r="E92" s="180"/>
      <c r="F92" s="181"/>
      <c r="G92" s="193"/>
      <c r="H92" s="193"/>
      <c r="I92" s="193"/>
      <c r="J92" s="193"/>
      <c r="K92" s="194"/>
      <c r="L92" s="194"/>
      <c r="M92" s="194"/>
      <c r="N92" s="194"/>
    </row>
    <row r="93" spans="1:14" ht="15.6" customHeight="1" x14ac:dyDescent="0.25">
      <c r="A93" s="88"/>
      <c r="B93" s="179"/>
      <c r="C93" s="88"/>
      <c r="D93" s="179"/>
      <c r="E93" s="180"/>
      <c r="F93" s="181"/>
      <c r="G93" s="193"/>
      <c r="H93" s="193"/>
      <c r="I93" s="193"/>
      <c r="J93" s="193"/>
      <c r="K93" s="194"/>
      <c r="L93" s="194"/>
      <c r="M93" s="194"/>
      <c r="N93" s="194"/>
    </row>
    <row r="94" spans="1:14" ht="15.6" customHeight="1" x14ac:dyDescent="0.25">
      <c r="A94" s="88"/>
      <c r="B94" s="179"/>
      <c r="C94" s="88"/>
      <c r="D94" s="179"/>
      <c r="E94" s="180"/>
      <c r="F94" s="181"/>
      <c r="G94" s="193"/>
      <c r="H94" s="193"/>
      <c r="I94" s="193"/>
      <c r="J94" s="193"/>
      <c r="K94" s="194"/>
      <c r="L94" s="194"/>
      <c r="M94" s="194"/>
      <c r="N94" s="194"/>
    </row>
    <row r="95" spans="1:14" ht="13.2" x14ac:dyDescent="0.25">
      <c r="A95" s="88"/>
      <c r="B95" s="179"/>
      <c r="C95" s="88"/>
      <c r="D95" s="179"/>
      <c r="E95" s="180"/>
      <c r="F95" s="181"/>
      <c r="G95" s="193"/>
      <c r="H95" s="193"/>
      <c r="I95" s="193"/>
      <c r="J95" s="193"/>
      <c r="K95" s="194"/>
      <c r="L95" s="194"/>
      <c r="M95" s="194"/>
      <c r="N95" s="194"/>
    </row>
    <row r="96" spans="1:14" ht="15.6" customHeight="1" x14ac:dyDescent="0.25">
      <c r="A96" s="88"/>
      <c r="B96" s="179"/>
      <c r="C96" s="88"/>
      <c r="D96" s="179"/>
      <c r="E96" s="180"/>
      <c r="F96" s="181"/>
      <c r="G96" s="193"/>
      <c r="H96" s="193"/>
      <c r="I96" s="193"/>
      <c r="J96" s="193"/>
      <c r="K96" s="194"/>
      <c r="L96" s="194"/>
      <c r="M96" s="194"/>
      <c r="N96" s="194"/>
    </row>
    <row r="97" spans="1:14" ht="15.6" customHeight="1" x14ac:dyDescent="0.25">
      <c r="A97" s="88"/>
      <c r="B97" s="179"/>
      <c r="C97" s="88"/>
      <c r="D97" s="179"/>
      <c r="E97" s="180"/>
      <c r="F97" s="181"/>
      <c r="G97" s="193"/>
      <c r="H97" s="193"/>
      <c r="I97" s="193"/>
      <c r="J97" s="193"/>
      <c r="K97" s="194"/>
      <c r="L97" s="194"/>
      <c r="M97" s="194"/>
      <c r="N97" s="194"/>
    </row>
    <row r="98" spans="1:14" ht="15.6" customHeight="1" x14ac:dyDescent="0.25">
      <c r="A98" s="88"/>
      <c r="B98" s="179"/>
      <c r="C98" s="88"/>
      <c r="D98" s="179"/>
      <c r="E98" s="180"/>
      <c r="F98" s="181"/>
      <c r="G98" s="193"/>
      <c r="H98" s="193"/>
      <c r="I98" s="193"/>
      <c r="J98" s="193"/>
      <c r="K98" s="194"/>
      <c r="L98" s="194"/>
      <c r="M98" s="194"/>
      <c r="N98" s="194"/>
    </row>
    <row r="99" spans="1:14" ht="15.6" customHeight="1" x14ac:dyDescent="0.25">
      <c r="A99" s="88"/>
      <c r="B99" s="179"/>
      <c r="C99" s="88"/>
      <c r="D99" s="179"/>
      <c r="E99" s="180"/>
      <c r="F99" s="181"/>
      <c r="G99" s="193"/>
      <c r="H99" s="193"/>
      <c r="I99" s="193"/>
      <c r="J99" s="193"/>
      <c r="K99" s="194"/>
      <c r="L99" s="194"/>
      <c r="M99" s="194"/>
      <c r="N99" s="194"/>
    </row>
    <row r="100" spans="1:14" ht="15.6" customHeight="1" x14ac:dyDescent="0.25">
      <c r="A100" s="88"/>
      <c r="B100" s="179"/>
      <c r="C100" s="88"/>
      <c r="D100" s="179"/>
      <c r="E100" s="180"/>
      <c r="F100" s="181"/>
      <c r="G100" s="193"/>
      <c r="H100" s="193"/>
      <c r="I100" s="193"/>
      <c r="J100" s="193"/>
      <c r="K100" s="194"/>
      <c r="L100" s="194"/>
      <c r="M100" s="194"/>
      <c r="N100" s="194"/>
    </row>
    <row r="101" spans="1:14" ht="15.6" customHeight="1" x14ac:dyDescent="0.25">
      <c r="A101" s="88"/>
      <c r="B101" s="179"/>
      <c r="C101" s="88"/>
      <c r="D101" s="179"/>
      <c r="E101" s="180"/>
      <c r="F101" s="181"/>
      <c r="G101" s="193"/>
      <c r="H101" s="193"/>
      <c r="I101" s="193"/>
      <c r="J101" s="193"/>
      <c r="K101" s="194"/>
      <c r="L101" s="194"/>
      <c r="M101" s="194"/>
      <c r="N101" s="194"/>
    </row>
    <row r="102" spans="1:14" ht="13.2" x14ac:dyDescent="0.25">
      <c r="A102" s="88"/>
      <c r="B102" s="179"/>
      <c r="C102" s="88"/>
      <c r="D102" s="179"/>
      <c r="E102" s="180"/>
      <c r="F102" s="181"/>
      <c r="G102" s="193"/>
      <c r="H102" s="193"/>
      <c r="I102" s="193"/>
      <c r="J102" s="193"/>
      <c r="K102" s="194"/>
      <c r="L102" s="194"/>
      <c r="M102" s="194"/>
      <c r="N102" s="194"/>
    </row>
    <row r="103" spans="1:14" ht="15.6" customHeight="1" x14ac:dyDescent="0.25">
      <c r="A103" s="88"/>
      <c r="B103" s="179"/>
      <c r="C103" s="88"/>
      <c r="D103" s="179"/>
      <c r="E103" s="180"/>
      <c r="F103" s="181"/>
      <c r="G103" s="193"/>
      <c r="H103" s="193"/>
      <c r="I103" s="193"/>
      <c r="J103" s="193"/>
      <c r="K103" s="194"/>
      <c r="L103" s="194"/>
      <c r="M103" s="194"/>
      <c r="N103" s="194"/>
    </row>
    <row r="104" spans="1:14" ht="15.6" customHeight="1" x14ac:dyDescent="0.25">
      <c r="A104" s="88"/>
      <c r="B104" s="179"/>
      <c r="C104" s="88"/>
      <c r="D104" s="179"/>
      <c r="E104" s="180"/>
      <c r="F104" s="181"/>
      <c r="G104" s="193"/>
      <c r="H104" s="193"/>
      <c r="I104" s="193"/>
      <c r="J104" s="193"/>
      <c r="K104" s="194"/>
      <c r="L104" s="194"/>
      <c r="M104" s="194"/>
      <c r="N104" s="194"/>
    </row>
    <row r="105" spans="1:14" ht="13.2" x14ac:dyDescent="0.25">
      <c r="A105" s="88"/>
      <c r="B105" s="179"/>
      <c r="C105" s="88"/>
      <c r="D105" s="179"/>
      <c r="E105" s="180"/>
      <c r="F105" s="181"/>
      <c r="G105" s="193"/>
      <c r="H105" s="193"/>
      <c r="I105" s="193"/>
      <c r="J105" s="193"/>
      <c r="K105" s="194"/>
      <c r="L105" s="194"/>
      <c r="M105" s="194"/>
      <c r="N105" s="194"/>
    </row>
    <row r="106" spans="1:14" ht="15.6" customHeight="1" x14ac:dyDescent="0.25">
      <c r="A106" s="88"/>
      <c r="B106" s="179"/>
      <c r="C106" s="88"/>
      <c r="D106" s="179"/>
      <c r="E106" s="180"/>
      <c r="F106" s="181"/>
      <c r="G106" s="193"/>
      <c r="H106" s="193"/>
      <c r="I106" s="193"/>
      <c r="J106" s="193"/>
      <c r="K106" s="194"/>
      <c r="L106" s="194"/>
      <c r="M106" s="194"/>
      <c r="N106" s="194"/>
    </row>
    <row r="107" spans="1:14" ht="15.6" customHeight="1" x14ac:dyDescent="0.25">
      <c r="A107" s="88"/>
      <c r="B107" s="179"/>
      <c r="C107" s="88"/>
      <c r="D107" s="179"/>
      <c r="E107" s="180"/>
      <c r="F107" s="181"/>
      <c r="G107" s="193"/>
      <c r="H107" s="193"/>
      <c r="I107" s="193"/>
      <c r="J107" s="193"/>
      <c r="K107" s="194"/>
      <c r="L107" s="194"/>
      <c r="M107" s="194"/>
      <c r="N107" s="194"/>
    </row>
    <row r="108" spans="1:14" ht="15.6" customHeight="1" x14ac:dyDescent="0.25">
      <c r="A108" s="88"/>
      <c r="B108" s="179"/>
      <c r="C108" s="88"/>
      <c r="D108" s="179"/>
      <c r="E108" s="180"/>
      <c r="F108" s="181"/>
      <c r="G108" s="193"/>
      <c r="H108" s="193"/>
      <c r="I108" s="193"/>
      <c r="J108" s="193"/>
      <c r="K108" s="194"/>
      <c r="L108" s="194"/>
      <c r="M108" s="194"/>
      <c r="N108" s="194"/>
    </row>
    <row r="109" spans="1:14" ht="15.6" customHeight="1" x14ac:dyDescent="0.25">
      <c r="A109" s="88"/>
      <c r="B109" s="179"/>
      <c r="C109" s="88"/>
      <c r="D109" s="179"/>
      <c r="E109" s="180"/>
      <c r="F109" s="181"/>
      <c r="G109" s="193"/>
      <c r="H109" s="193"/>
      <c r="I109" s="193"/>
      <c r="J109" s="193"/>
      <c r="K109" s="194"/>
      <c r="L109" s="194"/>
      <c r="M109" s="194"/>
      <c r="N109" s="194"/>
    </row>
    <row r="110" spans="1:14" ht="15.6" customHeight="1" x14ac:dyDescent="0.25">
      <c r="A110" s="88"/>
      <c r="B110" s="179"/>
      <c r="C110" s="88"/>
      <c r="D110" s="179"/>
      <c r="E110" s="180"/>
      <c r="F110" s="181"/>
      <c r="G110" s="193"/>
      <c r="H110" s="193"/>
      <c r="I110" s="193"/>
      <c r="J110" s="193"/>
      <c r="K110" s="194"/>
      <c r="L110" s="194"/>
      <c r="M110" s="194"/>
      <c r="N110" s="194"/>
    </row>
    <row r="111" spans="1:14" ht="15.6" customHeight="1" x14ac:dyDescent="0.25">
      <c r="A111" s="88"/>
      <c r="B111" s="179"/>
      <c r="C111" s="88"/>
      <c r="D111" s="179"/>
      <c r="E111" s="180"/>
      <c r="F111" s="181"/>
      <c r="G111" s="193"/>
      <c r="H111" s="193"/>
      <c r="I111" s="193"/>
      <c r="J111" s="193"/>
      <c r="K111" s="194"/>
      <c r="L111" s="194"/>
      <c r="M111" s="194"/>
      <c r="N111" s="194"/>
    </row>
    <row r="112" spans="1:14" ht="15.6" customHeight="1" x14ac:dyDescent="0.25">
      <c r="A112" s="88"/>
      <c r="B112" s="179"/>
      <c r="C112" s="88"/>
      <c r="D112" s="179"/>
      <c r="E112" s="180"/>
      <c r="F112" s="181"/>
      <c r="G112" s="193"/>
      <c r="H112" s="193"/>
      <c r="I112" s="193"/>
      <c r="J112" s="193"/>
      <c r="K112" s="194"/>
      <c r="L112" s="194"/>
      <c r="M112" s="194"/>
      <c r="N112" s="194"/>
    </row>
    <row r="113" spans="1:14" ht="15.6" customHeight="1" x14ac:dyDescent="0.25">
      <c r="A113" s="88"/>
      <c r="B113" s="179"/>
      <c r="C113" s="88"/>
      <c r="D113" s="179"/>
      <c r="E113" s="180"/>
      <c r="F113" s="181"/>
      <c r="G113" s="193"/>
      <c r="H113" s="193"/>
      <c r="I113" s="193"/>
      <c r="J113" s="193"/>
      <c r="K113" s="194"/>
      <c r="L113" s="194"/>
      <c r="M113" s="194"/>
      <c r="N113" s="194"/>
    </row>
    <row r="114" spans="1:14" ht="15.6" customHeight="1" x14ac:dyDescent="0.25">
      <c r="A114" s="88"/>
      <c r="B114" s="179"/>
      <c r="C114" s="88"/>
      <c r="D114" s="179"/>
      <c r="E114" s="180"/>
      <c r="F114" s="181"/>
      <c r="G114" s="193"/>
      <c r="H114" s="193"/>
      <c r="I114" s="193"/>
      <c r="J114" s="193"/>
      <c r="K114" s="194"/>
      <c r="L114" s="194"/>
      <c r="M114" s="194"/>
      <c r="N114" s="194"/>
    </row>
    <row r="115" spans="1:14" ht="15.6" customHeight="1" x14ac:dyDescent="0.25">
      <c r="A115" s="88"/>
      <c r="B115" s="179"/>
      <c r="C115" s="88"/>
      <c r="D115" s="179"/>
      <c r="E115" s="180"/>
      <c r="F115" s="181"/>
      <c r="G115" s="193"/>
      <c r="H115" s="193"/>
      <c r="I115" s="193"/>
      <c r="J115" s="193"/>
      <c r="K115" s="194"/>
      <c r="L115" s="194"/>
      <c r="M115" s="194"/>
      <c r="N115" s="194"/>
    </row>
    <row r="116" spans="1:14" ht="15.6" customHeight="1" x14ac:dyDescent="0.25">
      <c r="A116" s="88"/>
      <c r="B116" s="179"/>
      <c r="C116" s="88"/>
      <c r="D116" s="179"/>
      <c r="E116" s="180"/>
      <c r="F116" s="181"/>
      <c r="G116" s="193"/>
      <c r="H116" s="193"/>
      <c r="I116" s="193"/>
      <c r="J116" s="193"/>
      <c r="K116" s="194"/>
      <c r="L116" s="194"/>
      <c r="M116" s="194"/>
      <c r="N116" s="194"/>
    </row>
    <row r="117" spans="1:14" ht="15.6" customHeight="1" x14ac:dyDescent="0.25">
      <c r="A117" s="88"/>
      <c r="B117" s="179"/>
      <c r="C117" s="88"/>
      <c r="D117" s="179"/>
      <c r="E117" s="180"/>
      <c r="F117" s="181"/>
      <c r="G117" s="193"/>
      <c r="H117" s="193"/>
      <c r="I117" s="193"/>
      <c r="J117" s="193"/>
      <c r="K117" s="194"/>
      <c r="L117" s="194"/>
      <c r="M117" s="194"/>
      <c r="N117" s="194"/>
    </row>
    <row r="118" spans="1:14" ht="15.6" customHeight="1" x14ac:dyDescent="0.25">
      <c r="A118" s="88"/>
      <c r="B118" s="179"/>
      <c r="C118" s="88"/>
      <c r="D118" s="179"/>
      <c r="E118" s="180"/>
      <c r="F118" s="181"/>
      <c r="G118" s="193"/>
      <c r="H118" s="193"/>
      <c r="I118" s="193"/>
      <c r="J118" s="193"/>
      <c r="K118" s="194"/>
      <c r="L118" s="194"/>
      <c r="M118" s="194"/>
      <c r="N118" s="194"/>
    </row>
    <row r="119" spans="1:14" ht="15.6" customHeight="1" x14ac:dyDescent="0.25">
      <c r="A119" s="88"/>
      <c r="B119" s="179"/>
      <c r="C119" s="88"/>
      <c r="D119" s="179"/>
      <c r="E119" s="180"/>
      <c r="F119" s="181"/>
      <c r="G119" s="193"/>
      <c r="H119" s="193"/>
      <c r="I119" s="193"/>
      <c r="J119" s="193"/>
      <c r="K119" s="194"/>
      <c r="L119" s="194"/>
      <c r="M119" s="194"/>
      <c r="N119" s="194"/>
    </row>
    <row r="120" spans="1:14" ht="15.6" customHeight="1" x14ac:dyDescent="0.25">
      <c r="A120" s="88"/>
      <c r="B120" s="179"/>
      <c r="C120" s="88"/>
      <c r="D120" s="179"/>
      <c r="E120" s="180"/>
      <c r="F120" s="181"/>
      <c r="G120" s="193"/>
      <c r="H120" s="193"/>
      <c r="I120" s="193"/>
      <c r="J120" s="193"/>
      <c r="K120" s="194"/>
      <c r="L120" s="194"/>
      <c r="M120" s="194"/>
      <c r="N120" s="194"/>
    </row>
    <row r="121" spans="1:14" ht="15.6" customHeight="1" x14ac:dyDescent="0.25">
      <c r="A121" s="88"/>
      <c r="B121" s="179"/>
      <c r="C121" s="88"/>
      <c r="D121" s="179"/>
      <c r="E121" s="180"/>
      <c r="F121" s="181"/>
      <c r="G121" s="193"/>
      <c r="H121" s="193"/>
      <c r="I121" s="193"/>
      <c r="J121" s="193"/>
      <c r="K121" s="194"/>
      <c r="L121" s="194"/>
      <c r="M121" s="194"/>
      <c r="N121" s="194"/>
    </row>
    <row r="122" spans="1:14" ht="15.6" customHeight="1" x14ac:dyDescent="0.25">
      <c r="A122" s="88"/>
      <c r="B122" s="179"/>
      <c r="C122" s="88"/>
      <c r="D122" s="179"/>
      <c r="E122" s="180"/>
      <c r="F122" s="181"/>
      <c r="G122" s="193"/>
      <c r="H122" s="193"/>
      <c r="I122" s="193"/>
      <c r="J122" s="193"/>
      <c r="K122" s="194"/>
      <c r="L122" s="194"/>
      <c r="M122" s="194"/>
      <c r="N122" s="194"/>
    </row>
    <row r="123" spans="1:14" ht="15.6" customHeight="1" x14ac:dyDescent="0.25">
      <c r="A123" s="88"/>
      <c r="B123" s="179"/>
      <c r="C123" s="88"/>
      <c r="D123" s="179"/>
      <c r="E123" s="180"/>
      <c r="F123" s="181"/>
      <c r="G123" s="193"/>
      <c r="H123" s="193"/>
      <c r="I123" s="193"/>
      <c r="J123" s="193"/>
      <c r="K123" s="194"/>
      <c r="L123" s="194"/>
      <c r="M123" s="194"/>
      <c r="N123" s="194"/>
    </row>
    <row r="124" spans="1:14" ht="15.6" customHeight="1" x14ac:dyDescent="0.25">
      <c r="A124" s="88"/>
      <c r="B124" s="179"/>
      <c r="C124" s="88"/>
      <c r="D124" s="179"/>
      <c r="E124" s="180"/>
      <c r="F124" s="181"/>
      <c r="G124" s="193"/>
      <c r="H124" s="193"/>
      <c r="I124" s="193"/>
      <c r="J124" s="193"/>
      <c r="K124" s="194"/>
      <c r="L124" s="194"/>
      <c r="M124" s="194"/>
      <c r="N124" s="194"/>
    </row>
    <row r="125" spans="1:14" ht="15.6" customHeight="1" x14ac:dyDescent="0.25">
      <c r="A125" s="88"/>
      <c r="B125" s="179"/>
      <c r="C125" s="88"/>
      <c r="D125" s="179"/>
      <c r="E125" s="180"/>
      <c r="F125" s="181"/>
      <c r="G125" s="193"/>
      <c r="H125" s="193"/>
      <c r="I125" s="193"/>
      <c r="J125" s="193"/>
      <c r="K125" s="194"/>
      <c r="L125" s="194"/>
      <c r="M125" s="194"/>
      <c r="N125" s="194"/>
    </row>
    <row r="126" spans="1:14" ht="15.6" customHeight="1" x14ac:dyDescent="0.25">
      <c r="A126" s="88"/>
      <c r="B126" s="179"/>
      <c r="C126" s="88"/>
      <c r="D126" s="179"/>
      <c r="E126" s="180"/>
      <c r="F126" s="181"/>
      <c r="G126" s="193"/>
      <c r="H126" s="193"/>
      <c r="I126" s="193"/>
      <c r="J126" s="193"/>
      <c r="K126" s="194"/>
      <c r="L126" s="194"/>
      <c r="M126" s="194"/>
      <c r="N126" s="194"/>
    </row>
    <row r="127" spans="1:14" ht="15.6" customHeight="1" x14ac:dyDescent="0.25">
      <c r="A127" s="88"/>
      <c r="B127" s="179"/>
      <c r="C127" s="88"/>
      <c r="D127" s="179"/>
      <c r="E127" s="180"/>
      <c r="F127" s="181"/>
      <c r="G127" s="193"/>
      <c r="H127" s="193"/>
      <c r="I127" s="193"/>
      <c r="J127" s="193"/>
      <c r="K127" s="194"/>
      <c r="L127" s="194"/>
      <c r="M127" s="194"/>
      <c r="N127" s="194"/>
    </row>
    <row r="128" spans="1:14" ht="15.6" customHeight="1" x14ac:dyDescent="0.25">
      <c r="A128" s="88"/>
      <c r="B128" s="179"/>
      <c r="C128" s="88"/>
      <c r="D128" s="179"/>
      <c r="E128" s="180"/>
      <c r="F128" s="181"/>
      <c r="G128" s="193"/>
      <c r="H128" s="193"/>
      <c r="I128" s="193"/>
      <c r="J128" s="193"/>
      <c r="K128" s="194"/>
      <c r="L128" s="194"/>
      <c r="M128" s="194"/>
      <c r="N128" s="194"/>
    </row>
    <row r="129" spans="1:14" ht="15.6" customHeight="1" x14ac:dyDescent="0.25">
      <c r="A129" s="88"/>
      <c r="B129" s="179"/>
      <c r="C129" s="88"/>
      <c r="D129" s="179"/>
      <c r="E129" s="180"/>
      <c r="F129" s="181"/>
      <c r="G129" s="193"/>
      <c r="H129" s="193"/>
      <c r="I129" s="193"/>
      <c r="J129" s="193"/>
      <c r="K129" s="194"/>
      <c r="L129" s="194"/>
      <c r="M129" s="194"/>
      <c r="N129" s="194"/>
    </row>
    <row r="130" spans="1:14" ht="15.6" customHeight="1" x14ac:dyDescent="0.25">
      <c r="A130" s="88"/>
      <c r="B130" s="179"/>
      <c r="C130" s="88"/>
      <c r="D130" s="179"/>
      <c r="E130" s="180"/>
      <c r="F130" s="181"/>
      <c r="G130" s="193"/>
      <c r="H130" s="193"/>
      <c r="I130" s="193"/>
      <c r="J130" s="193"/>
      <c r="K130" s="194"/>
      <c r="L130" s="194"/>
      <c r="M130" s="194"/>
      <c r="N130" s="194"/>
    </row>
    <row r="131" spans="1:14" ht="15.6" customHeight="1" x14ac:dyDescent="0.25">
      <c r="A131" s="88"/>
      <c r="B131" s="179"/>
      <c r="C131" s="88"/>
      <c r="D131" s="179"/>
      <c r="E131" s="180"/>
      <c r="F131" s="181"/>
      <c r="G131" s="193"/>
      <c r="H131" s="193"/>
      <c r="I131" s="193"/>
      <c r="J131" s="193"/>
      <c r="K131" s="194"/>
      <c r="L131" s="194"/>
      <c r="M131" s="194"/>
      <c r="N131" s="194"/>
    </row>
    <row r="132" spans="1:14" ht="15.6" customHeight="1" x14ac:dyDescent="0.25">
      <c r="A132" s="88"/>
      <c r="B132" s="179"/>
      <c r="C132" s="88"/>
      <c r="D132" s="179"/>
      <c r="E132" s="180"/>
      <c r="F132" s="181"/>
      <c r="G132" s="193"/>
      <c r="H132" s="193"/>
      <c r="I132" s="193"/>
      <c r="J132" s="193"/>
      <c r="K132" s="194"/>
      <c r="L132" s="194"/>
      <c r="M132" s="194"/>
      <c r="N132" s="194"/>
    </row>
    <row r="133" spans="1:14" ht="15.6" customHeight="1" x14ac:dyDescent="0.25">
      <c r="A133" s="88"/>
      <c r="B133" s="179"/>
      <c r="C133" s="88"/>
      <c r="D133" s="179"/>
      <c r="E133" s="180"/>
      <c r="F133" s="181"/>
      <c r="G133" s="193"/>
      <c r="H133" s="193"/>
      <c r="I133" s="193"/>
      <c r="J133" s="193"/>
      <c r="K133" s="194"/>
      <c r="L133" s="194"/>
      <c r="M133" s="194"/>
      <c r="N133" s="194"/>
    </row>
    <row r="134" spans="1:14" ht="15.6" customHeight="1" x14ac:dyDescent="0.25">
      <c r="A134" s="88"/>
      <c r="B134" s="179"/>
      <c r="C134" s="88"/>
      <c r="D134" s="179"/>
      <c r="E134" s="180"/>
      <c r="F134" s="181"/>
      <c r="G134" s="193"/>
      <c r="H134" s="193"/>
      <c r="I134" s="193"/>
      <c r="J134" s="193"/>
      <c r="K134" s="194"/>
      <c r="L134" s="194"/>
      <c r="M134" s="194"/>
      <c r="N134" s="194"/>
    </row>
    <row r="135" spans="1:14" ht="15.6" customHeight="1" x14ac:dyDescent="0.25">
      <c r="A135" s="88"/>
      <c r="B135" s="179"/>
      <c r="C135" s="88"/>
      <c r="D135" s="179"/>
      <c r="E135" s="180"/>
      <c r="F135" s="181"/>
      <c r="G135" s="193"/>
      <c r="H135" s="193"/>
      <c r="I135" s="193"/>
      <c r="J135" s="193"/>
      <c r="K135" s="194"/>
      <c r="L135" s="194"/>
      <c r="M135" s="194"/>
      <c r="N135" s="194"/>
    </row>
    <row r="136" spans="1:14" ht="15.6" customHeight="1" x14ac:dyDescent="0.25">
      <c r="A136" s="88"/>
      <c r="B136" s="179"/>
      <c r="C136" s="88"/>
      <c r="D136" s="179"/>
      <c r="E136" s="180"/>
      <c r="F136" s="181"/>
      <c r="G136" s="193"/>
      <c r="H136" s="193"/>
      <c r="I136" s="193"/>
      <c r="J136" s="193"/>
      <c r="K136" s="194"/>
      <c r="L136" s="194"/>
      <c r="M136" s="194"/>
      <c r="N136" s="194"/>
    </row>
    <row r="137" spans="1:14" ht="15.6" customHeight="1" x14ac:dyDescent="0.25">
      <c r="A137" s="88"/>
      <c r="B137" s="179"/>
      <c r="C137" s="88"/>
      <c r="D137" s="179"/>
      <c r="E137" s="180"/>
      <c r="F137" s="181"/>
      <c r="G137" s="193"/>
      <c r="H137" s="193"/>
      <c r="I137" s="193"/>
      <c r="J137" s="193"/>
      <c r="K137" s="194"/>
      <c r="L137" s="194"/>
      <c r="M137" s="194"/>
      <c r="N137" s="194"/>
    </row>
    <row r="138" spans="1:14" ht="15.6" customHeight="1" x14ac:dyDescent="0.25">
      <c r="A138" s="88"/>
      <c r="B138" s="179"/>
      <c r="C138" s="88"/>
      <c r="D138" s="179"/>
      <c r="E138" s="180"/>
      <c r="F138" s="181"/>
      <c r="G138" s="193"/>
      <c r="H138" s="193"/>
      <c r="I138" s="193"/>
      <c r="J138" s="193"/>
      <c r="K138" s="194"/>
      <c r="L138" s="194"/>
      <c r="M138" s="194"/>
      <c r="N138" s="194"/>
    </row>
    <row r="139" spans="1:14" ht="15.6" customHeight="1" x14ac:dyDescent="0.25">
      <c r="A139" s="88"/>
      <c r="B139" s="179"/>
      <c r="C139" s="88"/>
      <c r="D139" s="179"/>
      <c r="E139" s="180"/>
      <c r="F139" s="181"/>
      <c r="G139" s="193"/>
      <c r="H139" s="193"/>
      <c r="I139" s="193"/>
      <c r="J139" s="193"/>
      <c r="K139" s="194"/>
      <c r="L139" s="194"/>
      <c r="M139" s="194"/>
      <c r="N139" s="194"/>
    </row>
    <row r="140" spans="1:14" ht="15.6" customHeight="1" x14ac:dyDescent="0.25">
      <c r="A140" s="88"/>
      <c r="B140" s="179"/>
      <c r="C140" s="88"/>
      <c r="D140" s="179"/>
      <c r="E140" s="180"/>
      <c r="F140" s="181"/>
      <c r="G140" s="193"/>
      <c r="H140" s="193"/>
      <c r="I140" s="193"/>
      <c r="J140" s="193"/>
      <c r="K140" s="194"/>
      <c r="L140" s="194"/>
      <c r="M140" s="194"/>
      <c r="N140" s="194"/>
    </row>
    <row r="141" spans="1:14" ht="15.6" customHeight="1" x14ac:dyDescent="0.25">
      <c r="A141" s="88"/>
      <c r="B141" s="179"/>
      <c r="C141" s="88"/>
      <c r="D141" s="179"/>
      <c r="E141" s="180"/>
      <c r="F141" s="181"/>
      <c r="G141" s="193"/>
      <c r="H141" s="193"/>
      <c r="I141" s="193"/>
      <c r="J141" s="193"/>
      <c r="K141" s="194"/>
      <c r="L141" s="194"/>
      <c r="M141" s="194"/>
      <c r="N141" s="194"/>
    </row>
    <row r="142" spans="1:14" ht="15.6" customHeight="1" x14ac:dyDescent="0.25">
      <c r="A142" s="88"/>
      <c r="B142" s="179"/>
      <c r="C142" s="88"/>
      <c r="D142" s="179"/>
      <c r="E142" s="180"/>
      <c r="F142" s="181"/>
      <c r="G142" s="193"/>
      <c r="H142" s="193"/>
      <c r="I142" s="193"/>
      <c r="J142" s="193"/>
      <c r="K142" s="194"/>
      <c r="L142" s="194"/>
      <c r="M142" s="194"/>
      <c r="N142" s="194"/>
    </row>
    <row r="143" spans="1:14" ht="15.6" customHeight="1" x14ac:dyDescent="0.25">
      <c r="A143" s="88"/>
      <c r="B143" s="179"/>
      <c r="C143" s="88"/>
      <c r="D143" s="179"/>
      <c r="E143" s="180"/>
      <c r="F143" s="181"/>
      <c r="G143" s="193"/>
      <c r="H143" s="193"/>
      <c r="I143" s="193"/>
      <c r="J143" s="193"/>
      <c r="K143" s="194"/>
      <c r="L143" s="194"/>
      <c r="M143" s="194"/>
      <c r="N143" s="194"/>
    </row>
    <row r="144" spans="1:14" ht="15.6" customHeight="1" x14ac:dyDescent="0.25">
      <c r="A144" s="88"/>
      <c r="B144" s="179"/>
      <c r="C144" s="88"/>
      <c r="D144" s="179"/>
      <c r="E144" s="180"/>
      <c r="F144" s="181"/>
      <c r="G144" s="193"/>
      <c r="H144" s="193"/>
      <c r="I144" s="193"/>
      <c r="J144" s="193"/>
      <c r="K144" s="194"/>
      <c r="L144" s="194"/>
      <c r="M144" s="194"/>
      <c r="N144" s="194"/>
    </row>
    <row r="145" spans="1:14" ht="15.6" customHeight="1" x14ac:dyDescent="0.25">
      <c r="A145" s="88"/>
      <c r="B145" s="179"/>
      <c r="C145" s="88"/>
      <c r="D145" s="179"/>
      <c r="E145" s="180"/>
      <c r="F145" s="181"/>
      <c r="G145" s="193"/>
      <c r="H145" s="193"/>
      <c r="I145" s="193"/>
      <c r="J145" s="193"/>
      <c r="K145" s="194"/>
      <c r="L145" s="194"/>
      <c r="M145" s="194"/>
      <c r="N145" s="194"/>
    </row>
    <row r="146" spans="1:14" ht="15.6" customHeight="1" x14ac:dyDescent="0.25">
      <c r="A146" s="88"/>
      <c r="B146" s="179"/>
      <c r="C146" s="88"/>
      <c r="D146" s="179"/>
      <c r="E146" s="180"/>
      <c r="F146" s="181"/>
      <c r="G146" s="193"/>
      <c r="H146" s="193"/>
      <c r="I146" s="193"/>
      <c r="J146" s="193"/>
      <c r="K146" s="194"/>
      <c r="L146" s="194"/>
      <c r="M146" s="194"/>
      <c r="N146" s="194"/>
    </row>
    <row r="147" spans="1:14" ht="15.6" customHeight="1" x14ac:dyDescent="0.25">
      <c r="A147" s="88"/>
      <c r="B147" s="179"/>
      <c r="C147" s="88"/>
      <c r="D147" s="179"/>
      <c r="E147" s="180"/>
      <c r="F147" s="181"/>
      <c r="G147" s="193"/>
      <c r="H147" s="193"/>
      <c r="I147" s="193"/>
      <c r="J147" s="193"/>
      <c r="K147" s="194"/>
      <c r="L147" s="194"/>
      <c r="M147" s="194"/>
      <c r="N147" s="194"/>
    </row>
    <row r="148" spans="1:14" ht="15.6" customHeight="1" x14ac:dyDescent="0.25">
      <c r="A148" s="88"/>
      <c r="B148" s="179"/>
      <c r="C148" s="88"/>
      <c r="D148" s="179"/>
      <c r="E148" s="180"/>
      <c r="F148" s="181"/>
      <c r="G148" s="193"/>
      <c r="H148" s="193"/>
      <c r="I148" s="193"/>
      <c r="J148" s="193"/>
      <c r="K148" s="194"/>
      <c r="L148" s="194"/>
      <c r="M148" s="194"/>
      <c r="N148" s="194"/>
    </row>
    <row r="149" spans="1:14" ht="15.6" customHeight="1" x14ac:dyDescent="0.25">
      <c r="A149" s="88"/>
      <c r="B149" s="179"/>
      <c r="C149" s="88"/>
      <c r="D149" s="179"/>
      <c r="E149" s="180"/>
      <c r="F149" s="181"/>
      <c r="G149" s="193"/>
      <c r="H149" s="193"/>
      <c r="I149" s="193"/>
      <c r="J149" s="193"/>
      <c r="K149" s="194"/>
      <c r="L149" s="194"/>
      <c r="M149" s="194"/>
      <c r="N149" s="194"/>
    </row>
    <row r="150" spans="1:14" ht="15.6" customHeight="1" x14ac:dyDescent="0.25">
      <c r="A150" s="88"/>
      <c r="B150" s="179"/>
      <c r="C150" s="88"/>
      <c r="D150" s="179"/>
      <c r="E150" s="180"/>
      <c r="F150" s="181"/>
      <c r="G150" s="193"/>
      <c r="H150" s="193"/>
      <c r="I150" s="193"/>
      <c r="J150" s="193"/>
      <c r="K150" s="194"/>
      <c r="L150" s="194"/>
      <c r="M150" s="194"/>
      <c r="N150" s="194"/>
    </row>
    <row r="151" spans="1:14" ht="15.6" customHeight="1" x14ac:dyDescent="0.25">
      <c r="A151" s="88"/>
      <c r="B151" s="179"/>
      <c r="C151" s="88"/>
      <c r="D151" s="179"/>
      <c r="E151" s="180"/>
      <c r="F151" s="181"/>
      <c r="G151" s="193"/>
      <c r="H151" s="193"/>
      <c r="I151" s="193"/>
      <c r="J151" s="193"/>
      <c r="K151" s="194"/>
      <c r="L151" s="194"/>
      <c r="M151" s="194"/>
      <c r="N151" s="194"/>
    </row>
    <row r="152" spans="1:14" ht="15.6" customHeight="1" x14ac:dyDescent="0.25">
      <c r="A152" s="88"/>
      <c r="B152" s="179"/>
      <c r="C152" s="88"/>
      <c r="D152" s="179"/>
      <c r="E152" s="180"/>
      <c r="F152" s="181"/>
      <c r="G152" s="193"/>
      <c r="H152" s="193"/>
      <c r="I152" s="193"/>
      <c r="J152" s="193"/>
      <c r="K152" s="194"/>
      <c r="L152" s="194"/>
      <c r="M152" s="194"/>
      <c r="N152" s="194"/>
    </row>
    <row r="153" spans="1:14" ht="15.6" customHeight="1" x14ac:dyDescent="0.25">
      <c r="A153" s="88"/>
      <c r="B153" s="179"/>
      <c r="C153" s="88"/>
      <c r="D153" s="179"/>
      <c r="E153" s="180"/>
      <c r="F153" s="181"/>
      <c r="G153" s="193"/>
      <c r="H153" s="193"/>
      <c r="I153" s="193"/>
      <c r="J153" s="193"/>
      <c r="K153" s="194"/>
      <c r="L153" s="194"/>
      <c r="M153" s="194"/>
      <c r="N153" s="194"/>
    </row>
    <row r="154" spans="1:14" ht="15.6" customHeight="1" x14ac:dyDescent="0.25">
      <c r="A154" s="88"/>
      <c r="B154" s="179"/>
      <c r="C154" s="88"/>
      <c r="D154" s="179"/>
      <c r="E154" s="180"/>
      <c r="F154" s="181"/>
      <c r="G154" s="193"/>
      <c r="H154" s="193"/>
      <c r="I154" s="193"/>
      <c r="J154" s="193"/>
      <c r="K154" s="194"/>
      <c r="L154" s="194"/>
      <c r="M154" s="194"/>
      <c r="N154" s="194"/>
    </row>
    <row r="155" spans="1:14" ht="15.6" customHeight="1" x14ac:dyDescent="0.25">
      <c r="A155" s="88"/>
      <c r="B155" s="179"/>
      <c r="C155" s="88"/>
      <c r="D155" s="179"/>
      <c r="E155" s="180"/>
      <c r="F155" s="181"/>
      <c r="G155" s="193"/>
      <c r="H155" s="193"/>
      <c r="I155" s="193"/>
      <c r="J155" s="193"/>
      <c r="K155" s="194"/>
      <c r="L155" s="194"/>
      <c r="M155" s="194"/>
      <c r="N155" s="194"/>
    </row>
    <row r="156" spans="1:14" ht="15.6" customHeight="1" x14ac:dyDescent="0.25">
      <c r="A156" s="88"/>
      <c r="B156" s="179"/>
      <c r="C156" s="88"/>
      <c r="D156" s="179"/>
      <c r="E156" s="180"/>
      <c r="F156" s="181"/>
      <c r="G156" s="193"/>
      <c r="H156" s="193"/>
      <c r="I156" s="193"/>
      <c r="J156" s="193"/>
      <c r="K156" s="194"/>
      <c r="L156" s="194"/>
      <c r="M156" s="194"/>
      <c r="N156" s="194"/>
    </row>
    <row r="157" spans="1:14" ht="15.6" customHeight="1" x14ac:dyDescent="0.25">
      <c r="A157" s="88"/>
      <c r="B157" s="179"/>
      <c r="C157" s="88"/>
      <c r="D157" s="179"/>
      <c r="E157" s="180"/>
      <c r="F157" s="181"/>
      <c r="G157" s="193"/>
      <c r="H157" s="193"/>
      <c r="I157" s="193"/>
      <c r="J157" s="193"/>
      <c r="K157" s="194"/>
      <c r="L157" s="194"/>
      <c r="M157" s="194"/>
      <c r="N157" s="194"/>
    </row>
    <row r="158" spans="1:14" ht="15.6" customHeight="1" x14ac:dyDescent="0.25">
      <c r="A158" s="88"/>
      <c r="B158" s="179"/>
      <c r="C158" s="88"/>
      <c r="D158" s="179"/>
      <c r="E158" s="180"/>
      <c r="F158" s="181"/>
      <c r="G158" s="193"/>
      <c r="H158" s="193"/>
      <c r="I158" s="193"/>
      <c r="J158" s="193"/>
      <c r="K158" s="194"/>
      <c r="L158" s="194"/>
      <c r="M158" s="194"/>
      <c r="N158" s="194"/>
    </row>
    <row r="159" spans="1:14" ht="15.6" customHeight="1" x14ac:dyDescent="0.25">
      <c r="A159" s="88"/>
      <c r="B159" s="179"/>
      <c r="C159" s="88"/>
      <c r="D159" s="179"/>
      <c r="E159" s="180"/>
      <c r="F159" s="181"/>
      <c r="G159" s="193"/>
      <c r="H159" s="193"/>
      <c r="I159" s="193"/>
      <c r="J159" s="193"/>
      <c r="K159" s="194"/>
      <c r="L159" s="194"/>
      <c r="M159" s="194"/>
      <c r="N159" s="194"/>
    </row>
    <row r="160" spans="1:14" ht="15.6" customHeight="1" x14ac:dyDescent="0.25">
      <c r="A160" s="88"/>
      <c r="B160" s="179"/>
      <c r="C160" s="88"/>
      <c r="D160" s="179"/>
      <c r="E160" s="180"/>
      <c r="F160" s="181"/>
      <c r="G160" s="193"/>
      <c r="H160" s="193"/>
      <c r="I160" s="193"/>
      <c r="J160" s="193"/>
      <c r="K160" s="194"/>
      <c r="L160" s="194"/>
      <c r="M160" s="194"/>
      <c r="N160" s="194"/>
    </row>
    <row r="161" spans="1:14" ht="15.6" customHeight="1" x14ac:dyDescent="0.25">
      <c r="A161" s="88"/>
      <c r="B161" s="179"/>
      <c r="C161" s="88"/>
      <c r="D161" s="179"/>
      <c r="E161" s="180"/>
      <c r="F161" s="181"/>
      <c r="G161" s="193"/>
      <c r="H161" s="193"/>
      <c r="I161" s="193"/>
      <c r="J161" s="193"/>
      <c r="K161" s="194"/>
      <c r="L161" s="194"/>
      <c r="M161" s="194"/>
      <c r="N161" s="194"/>
    </row>
    <row r="162" spans="1:14" ht="15.6" customHeight="1" x14ac:dyDescent="0.25">
      <c r="A162" s="88"/>
      <c r="B162" s="179"/>
      <c r="C162" s="88"/>
      <c r="D162" s="179"/>
      <c r="E162" s="180"/>
      <c r="F162" s="181"/>
      <c r="G162" s="193"/>
      <c r="H162" s="193"/>
      <c r="I162" s="193"/>
      <c r="J162" s="193"/>
      <c r="K162" s="194"/>
      <c r="L162" s="194"/>
      <c r="M162" s="194"/>
      <c r="N162" s="194"/>
    </row>
    <row r="163" spans="1:14" ht="15.6" customHeight="1" x14ac:dyDescent="0.25">
      <c r="A163" s="88"/>
      <c r="B163" s="179"/>
      <c r="C163" s="88"/>
      <c r="D163" s="179"/>
      <c r="E163" s="180"/>
      <c r="F163" s="181"/>
      <c r="G163" s="193"/>
      <c r="H163" s="193"/>
      <c r="I163" s="193"/>
      <c r="J163" s="193"/>
      <c r="K163" s="194"/>
      <c r="L163" s="194"/>
      <c r="M163" s="194"/>
      <c r="N163" s="194"/>
    </row>
    <row r="164" spans="1:14" ht="15.6" customHeight="1" x14ac:dyDescent="0.25">
      <c r="A164" s="88"/>
      <c r="B164" s="179"/>
      <c r="C164" s="88"/>
      <c r="D164" s="179"/>
      <c r="E164" s="180"/>
      <c r="F164" s="181"/>
      <c r="G164" s="193"/>
      <c r="H164" s="193"/>
      <c r="I164" s="193"/>
      <c r="J164" s="193"/>
      <c r="K164" s="194"/>
      <c r="L164" s="194"/>
      <c r="M164" s="194"/>
      <c r="N164" s="194"/>
    </row>
    <row r="165" spans="1:14" ht="15.6" customHeight="1" x14ac:dyDescent="0.25">
      <c r="A165" s="88"/>
      <c r="B165" s="179"/>
      <c r="C165" s="88"/>
      <c r="D165" s="179"/>
      <c r="E165" s="180"/>
      <c r="F165" s="181"/>
      <c r="G165" s="193"/>
      <c r="H165" s="193"/>
      <c r="I165" s="193"/>
      <c r="J165" s="193"/>
      <c r="K165" s="194"/>
      <c r="L165" s="194"/>
      <c r="M165" s="194"/>
      <c r="N165" s="194"/>
    </row>
    <row r="166" spans="1:14" ht="15.6" customHeight="1" x14ac:dyDescent="0.25">
      <c r="A166" s="88"/>
      <c r="B166" s="179"/>
      <c r="C166" s="88"/>
      <c r="D166" s="179"/>
      <c r="E166" s="180"/>
      <c r="F166" s="181"/>
      <c r="G166" s="193"/>
      <c r="H166" s="193"/>
      <c r="I166" s="193"/>
      <c r="J166" s="193"/>
      <c r="K166" s="194"/>
      <c r="L166" s="194"/>
      <c r="M166" s="194"/>
      <c r="N166" s="194"/>
    </row>
    <row r="167" spans="1:14" ht="15.6" customHeight="1" x14ac:dyDescent="0.25">
      <c r="A167" s="88"/>
      <c r="B167" s="179"/>
      <c r="C167" s="88"/>
      <c r="D167" s="179"/>
      <c r="E167" s="180"/>
      <c r="F167" s="181"/>
      <c r="G167" s="193"/>
      <c r="H167" s="193"/>
      <c r="I167" s="193"/>
      <c r="J167" s="193"/>
      <c r="K167" s="194"/>
      <c r="L167" s="194"/>
      <c r="M167" s="194"/>
      <c r="N167" s="194"/>
    </row>
    <row r="168" spans="1:14" ht="15.6" customHeight="1" x14ac:dyDescent="0.25">
      <c r="A168" s="88"/>
      <c r="B168" s="179"/>
      <c r="C168" s="88"/>
      <c r="D168" s="179"/>
      <c r="E168" s="180"/>
      <c r="F168" s="181"/>
      <c r="G168" s="193"/>
      <c r="H168" s="193"/>
      <c r="I168" s="193"/>
      <c r="J168" s="193"/>
      <c r="K168" s="194"/>
      <c r="L168" s="194"/>
      <c r="M168" s="194"/>
      <c r="N168" s="194"/>
    </row>
    <row r="169" spans="1:14" ht="15.6" customHeight="1" x14ac:dyDescent="0.25">
      <c r="A169" s="88"/>
      <c r="B169" s="179"/>
      <c r="C169" s="88"/>
      <c r="D169" s="179"/>
      <c r="E169" s="180"/>
      <c r="F169" s="181"/>
      <c r="G169" s="193"/>
      <c r="H169" s="193"/>
      <c r="I169" s="193"/>
      <c r="J169" s="193"/>
      <c r="K169" s="194"/>
      <c r="L169" s="194"/>
      <c r="M169" s="194"/>
      <c r="N169" s="194"/>
    </row>
    <row r="170" spans="1:14" ht="15.6" customHeight="1" x14ac:dyDescent="0.25">
      <c r="A170" s="88"/>
      <c r="B170" s="179"/>
      <c r="C170" s="88"/>
      <c r="D170" s="179"/>
      <c r="E170" s="180"/>
      <c r="F170" s="181"/>
      <c r="G170" s="193"/>
      <c r="H170" s="193"/>
      <c r="I170" s="193"/>
      <c r="J170" s="193"/>
      <c r="K170" s="194"/>
      <c r="L170" s="194"/>
      <c r="M170" s="194"/>
      <c r="N170" s="194"/>
    </row>
    <row r="171" spans="1:14" ht="15.6" customHeight="1" x14ac:dyDescent="0.25">
      <c r="A171" s="88"/>
      <c r="B171" s="179"/>
      <c r="C171" s="88"/>
      <c r="D171" s="179"/>
      <c r="E171" s="180"/>
      <c r="F171" s="181"/>
      <c r="G171" s="193"/>
      <c r="H171" s="193"/>
      <c r="I171" s="193"/>
      <c r="J171" s="193"/>
      <c r="K171" s="194"/>
      <c r="L171" s="194"/>
      <c r="M171" s="194"/>
      <c r="N171" s="194"/>
    </row>
    <row r="172" spans="1:14" ht="15.6" customHeight="1" x14ac:dyDescent="0.25">
      <c r="A172" s="88"/>
      <c r="B172" s="179"/>
      <c r="C172" s="88"/>
      <c r="D172" s="179"/>
      <c r="E172" s="180"/>
      <c r="F172" s="181"/>
      <c r="G172" s="193"/>
      <c r="H172" s="193"/>
      <c r="I172" s="193"/>
      <c r="J172" s="193"/>
      <c r="K172" s="194"/>
      <c r="L172" s="194"/>
      <c r="M172" s="194"/>
      <c r="N172" s="194"/>
    </row>
    <row r="173" spans="1:14" ht="15.6" customHeight="1" x14ac:dyDescent="0.25">
      <c r="A173" s="88"/>
      <c r="B173" s="179"/>
      <c r="C173" s="88"/>
      <c r="D173" s="179"/>
      <c r="E173" s="180"/>
      <c r="F173" s="181"/>
      <c r="G173" s="193"/>
      <c r="H173" s="193"/>
      <c r="I173" s="193"/>
      <c r="J173" s="193"/>
      <c r="K173" s="194"/>
      <c r="L173" s="194"/>
      <c r="M173" s="194"/>
      <c r="N173" s="194"/>
    </row>
    <row r="174" spans="1:14" ht="15.6" customHeight="1" x14ac:dyDescent="0.25">
      <c r="A174" s="88"/>
      <c r="B174" s="179"/>
      <c r="C174" s="88"/>
      <c r="D174" s="179"/>
      <c r="E174" s="180"/>
      <c r="F174" s="181"/>
      <c r="G174" s="193"/>
      <c r="H174" s="193"/>
      <c r="I174" s="193"/>
      <c r="J174" s="193"/>
      <c r="K174" s="194"/>
      <c r="L174" s="194"/>
      <c r="M174" s="194"/>
      <c r="N174" s="194"/>
    </row>
    <row r="175" spans="1:14" ht="15.6" customHeight="1" x14ac:dyDescent="0.25">
      <c r="A175" s="88"/>
      <c r="B175" s="179"/>
      <c r="C175" s="88"/>
      <c r="D175" s="179"/>
      <c r="E175" s="180"/>
      <c r="F175" s="181"/>
      <c r="G175" s="193"/>
      <c r="H175" s="193"/>
      <c r="I175" s="193"/>
      <c r="J175" s="193"/>
      <c r="K175" s="194"/>
      <c r="L175" s="194"/>
      <c r="M175" s="194"/>
      <c r="N175" s="194"/>
    </row>
    <row r="176" spans="1:14" ht="15.6" customHeight="1" x14ac:dyDescent="0.25">
      <c r="A176" s="88"/>
      <c r="B176" s="179"/>
      <c r="C176" s="88"/>
      <c r="D176" s="179"/>
      <c r="E176" s="180"/>
      <c r="F176" s="181"/>
      <c r="G176" s="193"/>
      <c r="H176" s="193"/>
      <c r="I176" s="193"/>
      <c r="J176" s="193"/>
      <c r="K176" s="194"/>
      <c r="L176" s="194"/>
      <c r="M176" s="194"/>
      <c r="N176" s="194"/>
    </row>
    <row r="177" spans="1:14" ht="15.6" customHeight="1" x14ac:dyDescent="0.25">
      <c r="A177" s="88"/>
      <c r="B177" s="179"/>
      <c r="C177" s="88"/>
      <c r="D177" s="179"/>
      <c r="E177" s="180"/>
      <c r="F177" s="181"/>
      <c r="G177" s="193"/>
      <c r="H177" s="193"/>
      <c r="I177" s="193"/>
      <c r="J177" s="193"/>
      <c r="K177" s="194"/>
      <c r="L177" s="194"/>
      <c r="M177" s="194"/>
      <c r="N177" s="194"/>
    </row>
    <row r="178" spans="1:14" ht="15.6" customHeight="1" x14ac:dyDescent="0.25">
      <c r="A178" s="88"/>
      <c r="B178" s="179"/>
      <c r="C178" s="88"/>
      <c r="D178" s="179"/>
      <c r="E178" s="180"/>
      <c r="F178" s="181"/>
      <c r="G178" s="193"/>
      <c r="H178" s="193"/>
      <c r="I178" s="193"/>
      <c r="J178" s="193"/>
      <c r="K178" s="194"/>
      <c r="L178" s="194"/>
      <c r="M178" s="194"/>
      <c r="N178" s="194"/>
    </row>
    <row r="179" spans="1:14" ht="15.6" customHeight="1" x14ac:dyDescent="0.25">
      <c r="A179" s="88"/>
      <c r="B179" s="179"/>
      <c r="C179" s="88"/>
      <c r="D179" s="179"/>
      <c r="E179" s="180"/>
      <c r="F179" s="181"/>
      <c r="G179" s="193"/>
      <c r="H179" s="193"/>
      <c r="I179" s="193"/>
      <c r="J179" s="193"/>
      <c r="K179" s="194"/>
      <c r="L179" s="194"/>
      <c r="M179" s="194"/>
      <c r="N179" s="194"/>
    </row>
    <row r="180" spans="1:14" ht="15.6" customHeight="1" x14ac:dyDescent="0.25">
      <c r="A180" s="88"/>
      <c r="B180" s="179"/>
      <c r="C180" s="88"/>
      <c r="D180" s="179"/>
      <c r="E180" s="180"/>
      <c r="F180" s="181"/>
      <c r="G180" s="193"/>
      <c r="H180" s="193"/>
      <c r="I180" s="193"/>
      <c r="J180" s="193"/>
      <c r="K180" s="194"/>
      <c r="L180" s="194"/>
      <c r="M180" s="194"/>
      <c r="N180" s="194"/>
    </row>
    <row r="181" spans="1:14" ht="15.6" customHeight="1" x14ac:dyDescent="0.25">
      <c r="A181" s="88"/>
      <c r="B181" s="179"/>
      <c r="C181" s="88"/>
      <c r="D181" s="179"/>
      <c r="E181" s="180"/>
      <c r="F181" s="181"/>
      <c r="G181" s="193"/>
      <c r="H181" s="193"/>
      <c r="I181" s="193"/>
      <c r="J181" s="193"/>
      <c r="K181" s="194"/>
      <c r="L181" s="194"/>
      <c r="M181" s="194"/>
      <c r="N181" s="194"/>
    </row>
    <row r="182" spans="1:14" ht="15.6" customHeight="1" x14ac:dyDescent="0.25">
      <c r="A182" s="88"/>
      <c r="B182" s="179"/>
      <c r="C182" s="88"/>
      <c r="D182" s="179"/>
      <c r="E182" s="180"/>
      <c r="F182" s="181"/>
      <c r="G182" s="193"/>
      <c r="H182" s="193"/>
      <c r="I182" s="193"/>
      <c r="J182" s="193"/>
      <c r="K182" s="194"/>
      <c r="L182" s="194"/>
      <c r="M182" s="194"/>
      <c r="N182" s="194"/>
    </row>
    <row r="183" spans="1:14" ht="15.6" customHeight="1" x14ac:dyDescent="0.25">
      <c r="A183" s="88"/>
      <c r="B183" s="179"/>
      <c r="C183" s="88"/>
      <c r="D183" s="179"/>
      <c r="E183" s="180"/>
      <c r="F183" s="181"/>
      <c r="G183" s="193"/>
      <c r="H183" s="193"/>
      <c r="I183" s="193"/>
      <c r="J183" s="193"/>
      <c r="K183" s="194"/>
      <c r="L183" s="194"/>
      <c r="M183" s="194"/>
      <c r="N183" s="194"/>
    </row>
    <row r="184" spans="1:14" ht="15.6" customHeight="1" x14ac:dyDescent="0.25">
      <c r="A184" s="88"/>
      <c r="B184" s="179"/>
      <c r="C184" s="88"/>
      <c r="D184" s="179"/>
      <c r="E184" s="180"/>
      <c r="F184" s="181"/>
      <c r="G184" s="193"/>
      <c r="H184" s="193"/>
      <c r="I184" s="193"/>
      <c r="J184" s="193"/>
      <c r="K184" s="194"/>
      <c r="L184" s="194"/>
      <c r="M184" s="194"/>
      <c r="N184" s="194"/>
    </row>
    <row r="185" spans="1:14" ht="15.6" customHeight="1" x14ac:dyDescent="0.25">
      <c r="A185" s="88"/>
      <c r="B185" s="179"/>
      <c r="C185" s="88"/>
      <c r="D185" s="179"/>
      <c r="E185" s="180"/>
      <c r="F185" s="181"/>
      <c r="G185" s="193"/>
      <c r="H185" s="193"/>
      <c r="I185" s="193"/>
      <c r="J185" s="193"/>
      <c r="K185" s="194"/>
      <c r="L185" s="194"/>
      <c r="M185" s="194"/>
      <c r="N185" s="194"/>
    </row>
    <row r="186" spans="1:14" ht="15.6" customHeight="1" x14ac:dyDescent="0.25">
      <c r="A186" s="88"/>
      <c r="B186" s="179"/>
      <c r="C186" s="88"/>
      <c r="D186" s="179"/>
      <c r="E186" s="180"/>
      <c r="F186" s="181"/>
      <c r="G186" s="193"/>
      <c r="H186" s="193"/>
      <c r="I186" s="193"/>
      <c r="J186" s="193"/>
      <c r="K186" s="194"/>
      <c r="L186" s="194"/>
      <c r="M186" s="194"/>
      <c r="N186" s="194"/>
    </row>
    <row r="187" spans="1:14" ht="15.6" customHeight="1" x14ac:dyDescent="0.25">
      <c r="A187" s="88"/>
      <c r="B187" s="179"/>
      <c r="C187" s="88"/>
      <c r="D187" s="179"/>
      <c r="E187" s="180"/>
      <c r="F187" s="181"/>
      <c r="G187" s="193"/>
      <c r="H187" s="193"/>
      <c r="I187" s="193"/>
      <c r="J187" s="193"/>
      <c r="K187" s="194"/>
      <c r="L187" s="194"/>
      <c r="M187" s="194"/>
      <c r="N187" s="194"/>
    </row>
    <row r="188" spans="1:14" ht="15.6" customHeight="1" x14ac:dyDescent="0.25">
      <c r="A188" s="88"/>
      <c r="B188" s="179"/>
      <c r="C188" s="88"/>
      <c r="D188" s="179"/>
      <c r="E188" s="180"/>
      <c r="F188" s="181"/>
      <c r="G188" s="193"/>
      <c r="H188" s="193"/>
      <c r="I188" s="193"/>
      <c r="J188" s="193"/>
      <c r="K188" s="194"/>
      <c r="L188" s="194"/>
      <c r="M188" s="194"/>
      <c r="N188" s="194"/>
    </row>
    <row r="189" spans="1:14" ht="15.6" customHeight="1" x14ac:dyDescent="0.25">
      <c r="A189" s="88"/>
      <c r="B189" s="179"/>
      <c r="C189" s="88"/>
      <c r="D189" s="179"/>
      <c r="E189" s="180"/>
      <c r="F189" s="181"/>
      <c r="G189" s="193"/>
      <c r="H189" s="193"/>
      <c r="I189" s="193"/>
      <c r="J189" s="193"/>
      <c r="K189" s="194"/>
      <c r="L189" s="194"/>
      <c r="M189" s="194"/>
      <c r="N189" s="194"/>
    </row>
    <row r="190" spans="1:14" ht="15.6" customHeight="1" x14ac:dyDescent="0.25">
      <c r="A190" s="88"/>
      <c r="B190" s="179"/>
      <c r="C190" s="88"/>
      <c r="D190" s="179"/>
      <c r="E190" s="180"/>
      <c r="F190" s="181"/>
      <c r="G190" s="193"/>
      <c r="H190" s="193"/>
      <c r="I190" s="193"/>
      <c r="J190" s="193"/>
      <c r="K190" s="194"/>
      <c r="L190" s="194"/>
      <c r="M190" s="194"/>
      <c r="N190" s="194"/>
    </row>
    <row r="191" spans="1:14" ht="15.6" customHeight="1" x14ac:dyDescent="0.25">
      <c r="A191" s="88"/>
      <c r="B191" s="179"/>
      <c r="C191" s="88"/>
      <c r="D191" s="179"/>
      <c r="E191" s="180"/>
      <c r="F191" s="181"/>
      <c r="G191" s="193"/>
      <c r="H191" s="193"/>
      <c r="I191" s="193"/>
      <c r="J191" s="193"/>
      <c r="K191" s="194"/>
      <c r="L191" s="194"/>
      <c r="M191" s="194"/>
      <c r="N191" s="194"/>
    </row>
    <row r="192" spans="1:14" ht="15.6" customHeight="1" x14ac:dyDescent="0.25">
      <c r="A192" s="88"/>
      <c r="B192" s="179"/>
      <c r="C192" s="88"/>
      <c r="D192" s="179"/>
      <c r="E192" s="180"/>
      <c r="F192" s="181"/>
      <c r="G192" s="193"/>
      <c r="H192" s="193"/>
      <c r="I192" s="193"/>
      <c r="J192" s="193"/>
      <c r="K192" s="194"/>
      <c r="L192" s="194"/>
      <c r="M192" s="194"/>
      <c r="N192" s="194"/>
    </row>
    <row r="193" spans="1:14" ht="15.6" customHeight="1" x14ac:dyDescent="0.25">
      <c r="A193" s="88"/>
      <c r="B193" s="179"/>
      <c r="C193" s="88"/>
      <c r="D193" s="179"/>
      <c r="E193" s="180"/>
      <c r="F193" s="181"/>
      <c r="G193" s="193"/>
      <c r="H193" s="193"/>
      <c r="I193" s="193"/>
      <c r="J193" s="193"/>
      <c r="K193" s="194"/>
      <c r="L193" s="194"/>
      <c r="M193" s="194"/>
      <c r="N193" s="194"/>
    </row>
    <row r="194" spans="1:14" ht="15.6" customHeight="1" x14ac:dyDescent="0.25">
      <c r="A194" s="88"/>
      <c r="B194" s="179"/>
      <c r="C194" s="88"/>
      <c r="D194" s="179"/>
      <c r="E194" s="180"/>
      <c r="F194" s="181"/>
      <c r="G194" s="193"/>
      <c r="H194" s="193"/>
      <c r="I194" s="193"/>
      <c r="J194" s="193"/>
      <c r="K194" s="194"/>
      <c r="L194" s="194"/>
      <c r="M194" s="194"/>
      <c r="N194" s="194"/>
    </row>
    <row r="195" spans="1:14" ht="15.6" customHeight="1" x14ac:dyDescent="0.25">
      <c r="A195" s="88"/>
      <c r="B195" s="179"/>
      <c r="C195" s="88"/>
      <c r="D195" s="179"/>
      <c r="E195" s="180"/>
      <c r="F195" s="181"/>
      <c r="G195" s="193"/>
      <c r="H195" s="193"/>
      <c r="I195" s="193"/>
      <c r="J195" s="193"/>
      <c r="K195" s="194"/>
      <c r="L195" s="194"/>
      <c r="M195" s="194"/>
      <c r="N195" s="194"/>
    </row>
    <row r="196" spans="1:14" ht="15.6" customHeight="1" x14ac:dyDescent="0.25">
      <c r="A196" s="88"/>
      <c r="B196" s="179"/>
      <c r="C196" s="88"/>
      <c r="D196" s="179"/>
      <c r="E196" s="180"/>
      <c r="F196" s="181"/>
      <c r="G196" s="193"/>
      <c r="H196" s="193"/>
      <c r="I196" s="193"/>
      <c r="J196" s="193"/>
      <c r="K196" s="194"/>
      <c r="L196" s="194"/>
      <c r="M196" s="194"/>
      <c r="N196" s="194"/>
    </row>
    <row r="197" spans="1:14" ht="15.6" customHeight="1" x14ac:dyDescent="0.25">
      <c r="A197" s="88"/>
      <c r="B197" s="179"/>
      <c r="C197" s="88"/>
      <c r="D197" s="179"/>
      <c r="E197" s="180"/>
      <c r="F197" s="181"/>
      <c r="G197" s="193"/>
      <c r="H197" s="193"/>
      <c r="I197" s="193"/>
      <c r="J197" s="193"/>
      <c r="K197" s="194"/>
      <c r="L197" s="194"/>
      <c r="M197" s="194"/>
      <c r="N197" s="194"/>
    </row>
    <row r="198" spans="1:14" ht="15.6" customHeight="1" x14ac:dyDescent="0.25">
      <c r="A198" s="88"/>
      <c r="B198" s="179"/>
      <c r="C198" s="88"/>
      <c r="D198" s="179"/>
      <c r="E198" s="180"/>
      <c r="F198" s="181"/>
      <c r="G198" s="193"/>
      <c r="H198" s="193"/>
      <c r="I198" s="193"/>
      <c r="J198" s="193"/>
      <c r="K198" s="194"/>
      <c r="L198" s="194"/>
      <c r="M198" s="194"/>
      <c r="N198" s="194"/>
    </row>
    <row r="199" spans="1:14" ht="15.6" customHeight="1" x14ac:dyDescent="0.25">
      <c r="A199" s="88"/>
      <c r="B199" s="179"/>
      <c r="C199" s="88"/>
      <c r="D199" s="179"/>
      <c r="E199" s="180"/>
      <c r="F199" s="181"/>
      <c r="G199" s="193"/>
      <c r="H199" s="193"/>
      <c r="I199" s="193"/>
      <c r="J199" s="193"/>
      <c r="K199" s="194"/>
      <c r="L199" s="194"/>
      <c r="M199" s="194"/>
      <c r="N199" s="194"/>
    </row>
    <row r="200" spans="1:14" ht="15.6" customHeight="1" x14ac:dyDescent="0.25">
      <c r="A200" s="88"/>
      <c r="B200" s="179"/>
      <c r="C200" s="88"/>
      <c r="D200" s="179"/>
      <c r="E200" s="180"/>
      <c r="F200" s="181"/>
      <c r="G200" s="193"/>
      <c r="H200" s="193"/>
      <c r="I200" s="193"/>
      <c r="J200" s="193"/>
      <c r="K200" s="194"/>
      <c r="L200" s="194"/>
      <c r="M200" s="194"/>
      <c r="N200" s="194"/>
    </row>
    <row r="201" spans="1:14" ht="15.6" customHeight="1" x14ac:dyDescent="0.25">
      <c r="A201" s="88"/>
      <c r="B201" s="179"/>
      <c r="C201" s="88"/>
      <c r="D201" s="179"/>
      <c r="E201" s="180"/>
      <c r="F201" s="181"/>
      <c r="G201" s="193"/>
      <c r="H201" s="193"/>
      <c r="I201" s="193"/>
      <c r="J201" s="193"/>
      <c r="K201" s="194"/>
      <c r="L201" s="194"/>
      <c r="M201" s="194"/>
      <c r="N201" s="194"/>
    </row>
    <row r="202" spans="1:14" ht="15.6" customHeight="1" x14ac:dyDescent="0.25">
      <c r="A202" s="88"/>
      <c r="B202" s="179"/>
      <c r="C202" s="88"/>
      <c r="D202" s="179"/>
      <c r="E202" s="180"/>
      <c r="F202" s="181"/>
      <c r="G202" s="193"/>
      <c r="H202" s="193"/>
      <c r="I202" s="193"/>
      <c r="J202" s="193"/>
      <c r="K202" s="194"/>
      <c r="L202" s="194"/>
      <c r="M202" s="194"/>
      <c r="N202" s="194"/>
    </row>
    <row r="203" spans="1:14" ht="15.6" customHeight="1" x14ac:dyDescent="0.25">
      <c r="A203" s="88"/>
      <c r="B203" s="179"/>
      <c r="C203" s="88"/>
      <c r="D203" s="179"/>
      <c r="E203" s="180"/>
      <c r="F203" s="181"/>
      <c r="G203" s="193"/>
      <c r="H203" s="193"/>
      <c r="I203" s="193"/>
      <c r="J203" s="193"/>
      <c r="K203" s="194"/>
      <c r="L203" s="194"/>
      <c r="M203" s="194"/>
      <c r="N203" s="194"/>
    </row>
    <row r="204" spans="1:14" ht="15.6" customHeight="1" x14ac:dyDescent="0.25">
      <c r="A204" s="88"/>
      <c r="B204" s="179"/>
      <c r="C204" s="88"/>
      <c r="D204" s="179"/>
      <c r="E204" s="180"/>
      <c r="F204" s="181"/>
      <c r="G204" s="193"/>
      <c r="H204" s="193"/>
      <c r="I204" s="193"/>
      <c r="J204" s="193"/>
      <c r="K204" s="194"/>
      <c r="L204" s="194"/>
      <c r="M204" s="194"/>
      <c r="N204" s="194"/>
    </row>
    <row r="205" spans="1:14" ht="15.6" customHeight="1" x14ac:dyDescent="0.25">
      <c r="A205" s="88"/>
      <c r="B205" s="179"/>
      <c r="C205" s="88"/>
      <c r="D205" s="179"/>
      <c r="E205" s="180"/>
      <c r="F205" s="181"/>
      <c r="G205" s="193"/>
      <c r="H205" s="193"/>
      <c r="I205" s="193"/>
      <c r="J205" s="193"/>
      <c r="K205" s="194"/>
      <c r="L205" s="194"/>
      <c r="M205" s="194"/>
      <c r="N205" s="194"/>
    </row>
    <row r="206" spans="1:14" ht="15.6" customHeight="1" x14ac:dyDescent="0.25">
      <c r="A206" s="88"/>
      <c r="B206" s="179"/>
      <c r="C206" s="88"/>
      <c r="D206" s="179"/>
      <c r="E206" s="180"/>
      <c r="F206" s="181"/>
      <c r="G206" s="193"/>
      <c r="H206" s="193"/>
      <c r="I206" s="193"/>
      <c r="J206" s="193"/>
      <c r="K206" s="194"/>
      <c r="L206" s="194"/>
      <c r="M206" s="194"/>
      <c r="N206" s="194"/>
    </row>
    <row r="207" spans="1:14" ht="15.6" customHeight="1" x14ac:dyDescent="0.25">
      <c r="A207" s="88"/>
      <c r="B207" s="179"/>
      <c r="C207" s="88"/>
      <c r="D207" s="179"/>
      <c r="E207" s="180"/>
      <c r="F207" s="181"/>
      <c r="G207" s="193"/>
      <c r="H207" s="193"/>
      <c r="I207" s="193"/>
      <c r="J207" s="193"/>
      <c r="K207" s="194"/>
      <c r="L207" s="194"/>
      <c r="M207" s="194"/>
      <c r="N207" s="194"/>
    </row>
    <row r="208" spans="1:14" ht="15.6" customHeight="1" x14ac:dyDescent="0.25">
      <c r="A208" s="88"/>
      <c r="B208" s="179"/>
      <c r="C208" s="88"/>
      <c r="D208" s="179"/>
      <c r="E208" s="180"/>
      <c r="F208" s="181"/>
      <c r="G208" s="193"/>
      <c r="H208" s="193"/>
      <c r="I208" s="193"/>
      <c r="J208" s="193"/>
      <c r="K208" s="194"/>
      <c r="L208" s="194"/>
      <c r="M208" s="194"/>
      <c r="N208" s="194"/>
    </row>
    <row r="209" spans="1:14" ht="15.6" customHeight="1" x14ac:dyDescent="0.25">
      <c r="A209" s="88"/>
      <c r="B209" s="179"/>
      <c r="C209" s="88"/>
      <c r="D209" s="179"/>
      <c r="E209" s="180"/>
      <c r="F209" s="181"/>
      <c r="G209" s="193"/>
      <c r="H209" s="193"/>
      <c r="I209" s="193"/>
      <c r="J209" s="193"/>
      <c r="K209" s="194"/>
      <c r="L209" s="194"/>
      <c r="M209" s="194"/>
      <c r="N209" s="194"/>
    </row>
    <row r="210" spans="1:14" ht="15.6" customHeight="1" x14ac:dyDescent="0.25">
      <c r="A210" s="88"/>
      <c r="B210" s="179"/>
      <c r="C210" s="88"/>
      <c r="D210" s="179"/>
      <c r="E210" s="180"/>
      <c r="F210" s="181"/>
      <c r="G210" s="193"/>
      <c r="H210" s="193"/>
      <c r="I210" s="193"/>
      <c r="J210" s="193"/>
      <c r="K210" s="194"/>
      <c r="L210" s="194"/>
      <c r="M210" s="194"/>
      <c r="N210" s="194"/>
    </row>
    <row r="211" spans="1:14" ht="15.6" customHeight="1" x14ac:dyDescent="0.25">
      <c r="A211" s="88"/>
      <c r="B211" s="179"/>
      <c r="C211" s="88"/>
      <c r="D211" s="179"/>
      <c r="E211" s="180"/>
      <c r="F211" s="181"/>
      <c r="G211" s="193"/>
      <c r="H211" s="193"/>
      <c r="I211" s="193"/>
      <c r="J211" s="193"/>
      <c r="K211" s="194"/>
      <c r="L211" s="194"/>
      <c r="M211" s="194"/>
      <c r="N211" s="194"/>
    </row>
    <row r="212" spans="1:14" ht="15.6" customHeight="1" x14ac:dyDescent="0.25">
      <c r="A212" s="88"/>
      <c r="B212" s="179"/>
      <c r="C212" s="88"/>
      <c r="D212" s="179"/>
      <c r="E212" s="180"/>
      <c r="F212" s="181"/>
      <c r="G212" s="193"/>
      <c r="H212" s="193"/>
      <c r="I212" s="193"/>
      <c r="J212" s="193"/>
      <c r="K212" s="194"/>
      <c r="L212" s="194"/>
      <c r="M212" s="194"/>
      <c r="N212" s="194"/>
    </row>
    <row r="213" spans="1:14" ht="15.6" customHeight="1" x14ac:dyDescent="0.25">
      <c r="A213" s="88"/>
      <c r="B213" s="179"/>
      <c r="C213" s="88"/>
      <c r="D213" s="179"/>
      <c r="E213" s="180"/>
      <c r="F213" s="181"/>
      <c r="G213" s="193"/>
      <c r="H213" s="193"/>
      <c r="I213" s="193"/>
      <c r="J213" s="193"/>
      <c r="K213" s="194"/>
      <c r="L213" s="194"/>
      <c r="M213" s="194"/>
      <c r="N213" s="194"/>
    </row>
    <row r="214" spans="1:14" ht="15.6" customHeight="1" x14ac:dyDescent="0.25">
      <c r="A214" s="88"/>
      <c r="B214" s="179"/>
      <c r="C214" s="88"/>
      <c r="D214" s="179"/>
      <c r="E214" s="180"/>
      <c r="F214" s="181"/>
      <c r="G214" s="193"/>
      <c r="H214" s="193"/>
      <c r="I214" s="193"/>
      <c r="J214" s="193"/>
      <c r="K214" s="194"/>
      <c r="L214" s="194"/>
      <c r="M214" s="194"/>
      <c r="N214" s="194"/>
    </row>
    <row r="215" spans="1:14" ht="15.6" customHeight="1" x14ac:dyDescent="0.25">
      <c r="A215" s="88"/>
      <c r="B215" s="179"/>
      <c r="C215" s="88"/>
      <c r="D215" s="179"/>
      <c r="E215" s="180"/>
      <c r="F215" s="181"/>
      <c r="G215" s="193"/>
      <c r="H215" s="193"/>
      <c r="I215" s="193"/>
      <c r="J215" s="193"/>
      <c r="K215" s="194"/>
      <c r="L215" s="194"/>
      <c r="M215" s="194"/>
      <c r="N215" s="194"/>
    </row>
    <row r="216" spans="1:14" ht="15.6" customHeight="1" x14ac:dyDescent="0.25">
      <c r="A216" s="88"/>
      <c r="B216" s="179"/>
      <c r="C216" s="88"/>
      <c r="D216" s="179"/>
      <c r="E216" s="180"/>
      <c r="F216" s="181"/>
      <c r="G216" s="193"/>
      <c r="H216" s="193"/>
      <c r="I216" s="193"/>
      <c r="J216" s="193"/>
      <c r="K216" s="194"/>
      <c r="L216" s="194"/>
      <c r="M216" s="194"/>
      <c r="N216" s="194"/>
    </row>
    <row r="217" spans="1:14" ht="15.6" customHeight="1" x14ac:dyDescent="0.25">
      <c r="A217" s="88"/>
      <c r="B217" s="179"/>
      <c r="C217" s="88"/>
      <c r="D217" s="179"/>
      <c r="E217" s="180"/>
      <c r="F217" s="181"/>
      <c r="G217" s="193"/>
      <c r="H217" s="193"/>
      <c r="I217" s="193"/>
      <c r="J217" s="193"/>
      <c r="K217" s="194"/>
      <c r="L217" s="194"/>
      <c r="M217" s="194"/>
      <c r="N217" s="194"/>
    </row>
    <row r="218" spans="1:14" ht="15.6" customHeight="1" x14ac:dyDescent="0.25">
      <c r="A218" s="88"/>
      <c r="B218" s="179"/>
      <c r="C218" s="88"/>
      <c r="D218" s="179"/>
      <c r="E218" s="180"/>
      <c r="F218" s="181"/>
      <c r="G218" s="193"/>
      <c r="H218" s="193"/>
      <c r="I218" s="193"/>
      <c r="J218" s="193"/>
      <c r="K218" s="194"/>
      <c r="L218" s="194"/>
      <c r="M218" s="194"/>
      <c r="N218" s="194"/>
    </row>
    <row r="219" spans="1:14" ht="15.6" customHeight="1" x14ac:dyDescent="0.25">
      <c r="A219" s="88"/>
      <c r="B219" s="179"/>
      <c r="C219" s="88"/>
      <c r="D219" s="179"/>
      <c r="E219" s="180"/>
      <c r="F219" s="181"/>
      <c r="G219" s="193"/>
      <c r="H219" s="193"/>
      <c r="I219" s="193"/>
      <c r="J219" s="193"/>
      <c r="K219" s="194"/>
      <c r="L219" s="194"/>
      <c r="M219" s="194"/>
      <c r="N219" s="194"/>
    </row>
    <row r="220" spans="1:14" ht="15.6" customHeight="1" x14ac:dyDescent="0.25">
      <c r="A220" s="88"/>
      <c r="B220" s="179"/>
      <c r="C220" s="88"/>
      <c r="D220" s="179"/>
      <c r="E220" s="180"/>
      <c r="F220" s="181"/>
      <c r="G220" s="193"/>
      <c r="H220" s="193"/>
      <c r="I220" s="193"/>
      <c r="J220" s="193"/>
      <c r="K220" s="194"/>
      <c r="L220" s="194"/>
      <c r="M220" s="194"/>
      <c r="N220" s="194"/>
    </row>
    <row r="221" spans="1:14" ht="15.6" customHeight="1" x14ac:dyDescent="0.25">
      <c r="A221" s="88"/>
      <c r="B221" s="179"/>
      <c r="C221" s="88"/>
      <c r="D221" s="179"/>
      <c r="E221" s="180"/>
      <c r="F221" s="181"/>
      <c r="G221" s="193"/>
      <c r="H221" s="193"/>
      <c r="I221" s="193"/>
      <c r="J221" s="193"/>
      <c r="K221" s="194"/>
      <c r="L221" s="194"/>
      <c r="M221" s="194"/>
      <c r="N221" s="194"/>
    </row>
    <row r="222" spans="1:14" ht="15.6" customHeight="1" x14ac:dyDescent="0.25">
      <c r="A222" s="88"/>
      <c r="B222" s="179"/>
      <c r="C222" s="88"/>
      <c r="D222" s="179"/>
      <c r="E222" s="180"/>
      <c r="F222" s="181"/>
      <c r="G222" s="193"/>
      <c r="H222" s="193"/>
      <c r="I222" s="193"/>
      <c r="J222" s="193"/>
      <c r="K222" s="194"/>
      <c r="L222" s="194"/>
      <c r="M222" s="194"/>
      <c r="N222" s="194"/>
    </row>
    <row r="223" spans="1:14" ht="15.6" customHeight="1" x14ac:dyDescent="0.25">
      <c r="A223" s="88"/>
      <c r="B223" s="179"/>
      <c r="C223" s="88"/>
      <c r="D223" s="179"/>
      <c r="E223" s="180"/>
      <c r="F223" s="181"/>
      <c r="G223" s="193"/>
      <c r="H223" s="193"/>
      <c r="I223" s="193"/>
      <c r="J223" s="193"/>
      <c r="K223" s="194"/>
      <c r="L223" s="194"/>
      <c r="M223" s="194"/>
      <c r="N223" s="194"/>
    </row>
    <row r="224" spans="1:14" ht="15.6" customHeight="1" x14ac:dyDescent="0.25">
      <c r="A224" s="88"/>
      <c r="B224" s="179"/>
      <c r="C224" s="88"/>
      <c r="D224" s="179"/>
      <c r="E224" s="180"/>
      <c r="F224" s="181"/>
      <c r="G224" s="193"/>
      <c r="H224" s="193"/>
      <c r="I224" s="193"/>
      <c r="J224" s="193"/>
      <c r="K224" s="194"/>
      <c r="L224" s="194"/>
      <c r="M224" s="194"/>
      <c r="N224" s="194"/>
    </row>
    <row r="225" spans="1:14" ht="15.6" customHeight="1" x14ac:dyDescent="0.25">
      <c r="A225" s="88"/>
      <c r="B225" s="179"/>
      <c r="C225" s="88"/>
      <c r="D225" s="179"/>
      <c r="E225" s="180"/>
      <c r="F225" s="181"/>
      <c r="G225" s="193"/>
      <c r="H225" s="193"/>
      <c r="I225" s="193"/>
      <c r="J225" s="193"/>
      <c r="K225" s="194"/>
      <c r="L225" s="194"/>
      <c r="M225" s="194"/>
      <c r="N225" s="194"/>
    </row>
    <row r="226" spans="1:14" ht="15.6" customHeight="1" x14ac:dyDescent="0.25">
      <c r="A226" s="88"/>
      <c r="B226" s="179"/>
      <c r="C226" s="88"/>
      <c r="D226" s="179"/>
      <c r="E226" s="180"/>
      <c r="F226" s="181"/>
      <c r="G226" s="193"/>
      <c r="H226" s="193"/>
      <c r="I226" s="193"/>
      <c r="J226" s="193"/>
      <c r="K226" s="194"/>
      <c r="L226" s="194"/>
      <c r="M226" s="194"/>
      <c r="N226" s="194"/>
    </row>
    <row r="227" spans="1:14" ht="15.6" customHeight="1" x14ac:dyDescent="0.25">
      <c r="A227" s="88"/>
      <c r="B227" s="179"/>
      <c r="C227" s="88"/>
      <c r="D227" s="179"/>
      <c r="E227" s="180"/>
      <c r="F227" s="181"/>
      <c r="G227" s="193"/>
      <c r="H227" s="193"/>
      <c r="I227" s="193"/>
      <c r="J227" s="193"/>
      <c r="K227" s="194"/>
      <c r="L227" s="194"/>
      <c r="M227" s="194"/>
      <c r="N227" s="194"/>
    </row>
    <row r="228" spans="1:14" ht="15.6" customHeight="1" x14ac:dyDescent="0.25">
      <c r="A228" s="88"/>
      <c r="B228" s="179"/>
      <c r="C228" s="88"/>
      <c r="D228" s="179"/>
      <c r="E228" s="180"/>
      <c r="F228" s="181"/>
      <c r="G228" s="193"/>
      <c r="H228" s="193"/>
      <c r="I228" s="193"/>
      <c r="J228" s="193"/>
      <c r="K228" s="194"/>
      <c r="L228" s="194"/>
      <c r="M228" s="194"/>
      <c r="N228" s="194"/>
    </row>
    <row r="229" spans="1:14" ht="15.6" customHeight="1" x14ac:dyDescent="0.25">
      <c r="A229" s="88"/>
      <c r="B229" s="179"/>
      <c r="C229" s="88"/>
      <c r="D229" s="179"/>
      <c r="E229" s="180"/>
      <c r="F229" s="181"/>
      <c r="G229" s="193"/>
      <c r="H229" s="193"/>
      <c r="I229" s="193"/>
      <c r="J229" s="193"/>
      <c r="K229" s="194"/>
      <c r="L229" s="194"/>
      <c r="M229" s="194"/>
      <c r="N229" s="194"/>
    </row>
    <row r="230" spans="1:14" ht="15.6" customHeight="1" x14ac:dyDescent="0.25">
      <c r="A230" s="88"/>
      <c r="B230" s="179"/>
      <c r="C230" s="88"/>
      <c r="D230" s="179"/>
      <c r="E230" s="180"/>
      <c r="F230" s="181"/>
      <c r="G230" s="193"/>
      <c r="H230" s="193"/>
      <c r="I230" s="193"/>
      <c r="J230" s="193"/>
      <c r="K230" s="194"/>
      <c r="L230" s="194"/>
      <c r="M230" s="194"/>
      <c r="N230" s="194"/>
    </row>
    <row r="231" spans="1:14" ht="15.6" customHeight="1" x14ac:dyDescent="0.25">
      <c r="A231" s="88"/>
      <c r="B231" s="179"/>
      <c r="C231" s="88"/>
      <c r="D231" s="179"/>
      <c r="E231" s="180"/>
      <c r="F231" s="181"/>
      <c r="G231" s="193"/>
      <c r="H231" s="193"/>
      <c r="I231" s="193"/>
      <c r="J231" s="193"/>
      <c r="K231" s="194"/>
      <c r="L231" s="194"/>
      <c r="M231" s="194"/>
      <c r="N231" s="194"/>
    </row>
    <row r="232" spans="1:14" ht="15.6" customHeight="1" x14ac:dyDescent="0.25">
      <c r="A232" s="88"/>
      <c r="B232" s="179"/>
      <c r="C232" s="88"/>
      <c r="D232" s="179"/>
      <c r="E232" s="180"/>
      <c r="F232" s="181"/>
      <c r="G232" s="193"/>
      <c r="H232" s="193"/>
      <c r="I232" s="193"/>
      <c r="J232" s="193"/>
      <c r="K232" s="194"/>
      <c r="L232" s="194"/>
      <c r="M232" s="194"/>
      <c r="N232" s="194"/>
    </row>
    <row r="233" spans="1:14" ht="15.6" customHeight="1" x14ac:dyDescent="0.25">
      <c r="A233" s="88"/>
      <c r="B233" s="179"/>
      <c r="C233" s="88"/>
      <c r="D233" s="179"/>
      <c r="E233" s="180"/>
      <c r="F233" s="181"/>
      <c r="G233" s="193"/>
      <c r="H233" s="193"/>
      <c r="I233" s="193"/>
      <c r="J233" s="193"/>
      <c r="K233" s="194"/>
      <c r="L233" s="194"/>
      <c r="M233" s="194"/>
      <c r="N233" s="194"/>
    </row>
    <row r="234" spans="1:14" ht="15.6" customHeight="1" x14ac:dyDescent="0.25">
      <c r="A234" s="88"/>
      <c r="B234" s="179"/>
      <c r="C234" s="88"/>
      <c r="D234" s="179"/>
      <c r="E234" s="180"/>
      <c r="F234" s="181"/>
      <c r="G234" s="193"/>
      <c r="H234" s="193"/>
      <c r="I234" s="193"/>
      <c r="J234" s="193"/>
      <c r="K234" s="194"/>
      <c r="L234" s="194"/>
      <c r="M234" s="194"/>
      <c r="N234" s="194"/>
    </row>
    <row r="235" spans="1:14" ht="15.6" customHeight="1" x14ac:dyDescent="0.25">
      <c r="A235" s="88"/>
      <c r="B235" s="179"/>
      <c r="C235" s="88"/>
      <c r="D235" s="179"/>
      <c r="E235" s="180"/>
      <c r="F235" s="181"/>
      <c r="G235" s="193"/>
      <c r="H235" s="193"/>
      <c r="I235" s="193"/>
      <c r="J235" s="193"/>
      <c r="K235" s="194"/>
      <c r="L235" s="194"/>
      <c r="M235" s="194"/>
      <c r="N235" s="194"/>
    </row>
    <row r="236" spans="1:14" ht="15.6" customHeight="1" x14ac:dyDescent="0.25">
      <c r="A236" s="88"/>
      <c r="B236" s="179"/>
      <c r="C236" s="88"/>
      <c r="D236" s="179"/>
      <c r="E236" s="180"/>
      <c r="F236" s="181"/>
      <c r="G236" s="193"/>
      <c r="H236" s="193"/>
      <c r="I236" s="193"/>
      <c r="J236" s="193"/>
      <c r="K236" s="194"/>
      <c r="L236" s="194"/>
      <c r="M236" s="194"/>
      <c r="N236" s="194"/>
    </row>
    <row r="237" spans="1:14" ht="15.6" customHeight="1" x14ac:dyDescent="0.25">
      <c r="A237" s="88"/>
      <c r="B237" s="179"/>
      <c r="C237" s="88"/>
      <c r="D237" s="179"/>
      <c r="E237" s="180"/>
      <c r="F237" s="181"/>
      <c r="G237" s="193"/>
      <c r="H237" s="193"/>
      <c r="I237" s="193"/>
      <c r="J237" s="193"/>
      <c r="K237" s="194"/>
      <c r="L237" s="194"/>
      <c r="M237" s="194"/>
      <c r="N237" s="194"/>
    </row>
    <row r="238" spans="1:14" ht="15.6" customHeight="1" x14ac:dyDescent="0.25">
      <c r="A238" s="88"/>
      <c r="B238" s="179"/>
      <c r="C238" s="88"/>
      <c r="D238" s="179"/>
      <c r="E238" s="180"/>
      <c r="F238" s="181"/>
      <c r="G238" s="193"/>
      <c r="H238" s="193"/>
      <c r="I238" s="193"/>
      <c r="J238" s="193"/>
      <c r="K238" s="194"/>
      <c r="L238" s="194"/>
      <c r="M238" s="194"/>
      <c r="N238" s="194"/>
    </row>
    <row r="239" spans="1:14" ht="15.6" customHeight="1" x14ac:dyDescent="0.25">
      <c r="A239" s="88"/>
      <c r="B239" s="179"/>
      <c r="C239" s="88"/>
      <c r="D239" s="179"/>
      <c r="E239" s="180"/>
      <c r="F239" s="181"/>
      <c r="G239" s="193"/>
      <c r="H239" s="193"/>
      <c r="I239" s="193"/>
      <c r="J239" s="193"/>
      <c r="K239" s="194"/>
      <c r="L239" s="194"/>
      <c r="M239" s="194"/>
      <c r="N239" s="194"/>
    </row>
    <row r="240" spans="1:14" ht="15.6" customHeight="1" x14ac:dyDescent="0.25">
      <c r="A240" s="88"/>
      <c r="B240" s="179"/>
      <c r="C240" s="88"/>
      <c r="D240" s="179"/>
      <c r="E240" s="180"/>
      <c r="F240" s="181"/>
      <c r="G240" s="193"/>
      <c r="H240" s="193"/>
      <c r="I240" s="193"/>
      <c r="J240" s="193"/>
      <c r="K240" s="194"/>
      <c r="L240" s="194"/>
      <c r="M240" s="194"/>
      <c r="N240" s="194"/>
    </row>
    <row r="241" spans="1:14" ht="15.6" customHeight="1" x14ac:dyDescent="0.25">
      <c r="A241" s="88"/>
      <c r="B241" s="179"/>
      <c r="C241" s="88"/>
      <c r="D241" s="179"/>
      <c r="E241" s="180"/>
      <c r="F241" s="181"/>
      <c r="G241" s="193"/>
      <c r="H241" s="193"/>
      <c r="I241" s="193"/>
      <c r="J241" s="193"/>
      <c r="K241" s="194"/>
      <c r="L241" s="194"/>
      <c r="M241" s="194"/>
      <c r="N241" s="194"/>
    </row>
    <row r="242" spans="1:14" ht="15.6" customHeight="1" x14ac:dyDescent="0.25">
      <c r="A242" s="88"/>
      <c r="B242" s="179"/>
      <c r="C242" s="88"/>
      <c r="D242" s="179"/>
      <c r="E242" s="180"/>
      <c r="F242" s="181"/>
      <c r="G242" s="193"/>
      <c r="H242" s="193"/>
      <c r="I242" s="193"/>
      <c r="J242" s="193"/>
      <c r="K242" s="194"/>
      <c r="L242" s="194"/>
      <c r="M242" s="194"/>
      <c r="N242" s="194"/>
    </row>
    <row r="243" spans="1:14" ht="15.6" customHeight="1" x14ac:dyDescent="0.25">
      <c r="A243" s="88"/>
      <c r="B243" s="179"/>
      <c r="C243" s="88"/>
      <c r="D243" s="179"/>
      <c r="E243" s="180"/>
      <c r="F243" s="181"/>
      <c r="G243" s="193"/>
      <c r="H243" s="193"/>
      <c r="I243" s="193"/>
      <c r="J243" s="193"/>
      <c r="K243" s="194"/>
      <c r="L243" s="194"/>
      <c r="M243" s="194"/>
      <c r="N243" s="194"/>
    </row>
    <row r="244" spans="1:14" ht="15.6" customHeight="1" x14ac:dyDescent="0.25">
      <c r="A244" s="88"/>
      <c r="B244" s="179"/>
      <c r="C244" s="88"/>
      <c r="D244" s="179"/>
      <c r="E244" s="180"/>
      <c r="F244" s="181"/>
      <c r="G244" s="193"/>
      <c r="H244" s="193"/>
      <c r="I244" s="193"/>
      <c r="J244" s="193"/>
      <c r="K244" s="194"/>
      <c r="L244" s="194"/>
      <c r="M244" s="194"/>
      <c r="N244" s="194"/>
    </row>
    <row r="245" spans="1:14" ht="15.6" customHeight="1" x14ac:dyDescent="0.25">
      <c r="A245" s="88"/>
      <c r="B245" s="179"/>
      <c r="C245" s="88"/>
      <c r="D245" s="179"/>
      <c r="E245" s="180"/>
      <c r="F245" s="181"/>
      <c r="G245" s="193"/>
      <c r="H245" s="193"/>
      <c r="I245" s="193"/>
      <c r="J245" s="193"/>
      <c r="K245" s="194"/>
      <c r="L245" s="194"/>
      <c r="M245" s="194"/>
      <c r="N245" s="194"/>
    </row>
    <row r="246" spans="1:14" ht="15.6" customHeight="1" x14ac:dyDescent="0.25">
      <c r="A246" s="88"/>
      <c r="B246" s="179"/>
      <c r="C246" s="88"/>
      <c r="D246" s="179"/>
      <c r="E246" s="180"/>
      <c r="F246" s="181"/>
      <c r="G246" s="193"/>
      <c r="H246" s="193"/>
      <c r="I246" s="193"/>
      <c r="J246" s="193"/>
      <c r="K246" s="194"/>
      <c r="L246" s="194"/>
      <c r="M246" s="194"/>
      <c r="N246" s="194"/>
    </row>
    <row r="247" spans="1:14" ht="15.6" customHeight="1" x14ac:dyDescent="0.25">
      <c r="A247" s="88"/>
      <c r="B247" s="179"/>
      <c r="C247" s="88"/>
      <c r="D247" s="179"/>
      <c r="E247" s="180"/>
      <c r="F247" s="181"/>
      <c r="G247" s="193"/>
      <c r="H247" s="193"/>
      <c r="I247" s="193"/>
      <c r="J247" s="193"/>
      <c r="K247" s="194"/>
      <c r="L247" s="194"/>
      <c r="M247" s="194"/>
      <c r="N247" s="194"/>
    </row>
    <row r="248" spans="1:14" ht="15.6" customHeight="1" x14ac:dyDescent="0.25">
      <c r="A248" s="88"/>
      <c r="B248" s="179"/>
      <c r="C248" s="88"/>
      <c r="D248" s="179"/>
      <c r="E248" s="180"/>
      <c r="F248" s="181"/>
      <c r="G248" s="193"/>
      <c r="H248" s="193"/>
      <c r="I248" s="193"/>
      <c r="J248" s="193"/>
      <c r="K248" s="194"/>
      <c r="L248" s="194"/>
      <c r="M248" s="194"/>
      <c r="N248" s="194"/>
    </row>
    <row r="249" spans="1:14" ht="15.6" customHeight="1" x14ac:dyDescent="0.25">
      <c r="A249" s="88"/>
      <c r="B249" s="179"/>
      <c r="C249" s="88"/>
      <c r="D249" s="179"/>
      <c r="E249" s="180"/>
      <c r="F249" s="181"/>
      <c r="G249" s="193"/>
      <c r="H249" s="193"/>
      <c r="I249" s="193"/>
      <c r="J249" s="193"/>
      <c r="K249" s="194"/>
      <c r="L249" s="194"/>
      <c r="M249" s="194"/>
      <c r="N249" s="194"/>
    </row>
    <row r="250" spans="1:14" ht="15.6" customHeight="1" x14ac:dyDescent="0.25">
      <c r="A250" s="88"/>
      <c r="B250" s="179"/>
      <c r="C250" s="88"/>
      <c r="D250" s="179"/>
      <c r="E250" s="180"/>
      <c r="F250" s="181"/>
      <c r="G250" s="193"/>
      <c r="H250" s="193"/>
      <c r="I250" s="193"/>
      <c r="J250" s="193"/>
      <c r="K250" s="194"/>
      <c r="L250" s="194"/>
      <c r="M250" s="194"/>
      <c r="N250" s="194"/>
    </row>
    <row r="251" spans="1:14" ht="15.6" customHeight="1" x14ac:dyDescent="0.25">
      <c r="A251" s="88"/>
      <c r="B251" s="179"/>
      <c r="C251" s="88"/>
      <c r="D251" s="179"/>
      <c r="E251" s="180"/>
      <c r="F251" s="181"/>
      <c r="G251" s="193"/>
      <c r="H251" s="193"/>
      <c r="I251" s="193"/>
      <c r="J251" s="193"/>
      <c r="K251" s="194"/>
      <c r="L251" s="194"/>
      <c r="M251" s="194"/>
      <c r="N251" s="194"/>
    </row>
    <row r="252" spans="1:14" ht="15.6" customHeight="1" x14ac:dyDescent="0.25">
      <c r="A252" s="88"/>
      <c r="B252" s="179"/>
      <c r="C252" s="88"/>
      <c r="D252" s="179"/>
      <c r="E252" s="180"/>
      <c r="F252" s="181"/>
      <c r="G252" s="193"/>
      <c r="H252" s="193"/>
      <c r="I252" s="193"/>
      <c r="J252" s="193"/>
      <c r="K252" s="194"/>
      <c r="L252" s="194"/>
      <c r="M252" s="194"/>
      <c r="N252" s="194"/>
    </row>
    <row r="253" spans="1:14" ht="15.6" customHeight="1" x14ac:dyDescent="0.25">
      <c r="A253" s="88"/>
      <c r="B253" s="179"/>
      <c r="C253" s="88"/>
      <c r="D253" s="179"/>
      <c r="E253" s="180"/>
      <c r="F253" s="181"/>
      <c r="G253" s="193"/>
      <c r="H253" s="193"/>
      <c r="I253" s="193"/>
      <c r="J253" s="193"/>
      <c r="K253" s="194"/>
      <c r="L253" s="194"/>
      <c r="M253" s="194"/>
      <c r="N253" s="194"/>
    </row>
    <row r="254" spans="1:14" ht="15.6" customHeight="1" x14ac:dyDescent="0.25">
      <c r="A254" s="88"/>
      <c r="B254" s="179"/>
      <c r="C254" s="88"/>
      <c r="D254" s="179"/>
      <c r="E254" s="180"/>
      <c r="F254" s="181"/>
      <c r="G254" s="193"/>
      <c r="H254" s="193"/>
      <c r="I254" s="193"/>
      <c r="J254" s="193"/>
      <c r="K254" s="194"/>
      <c r="L254" s="194"/>
      <c r="M254" s="194"/>
      <c r="N254" s="194"/>
    </row>
    <row r="255" spans="1:14" ht="17.55" customHeight="1" x14ac:dyDescent="0.25">
      <c r="A255" s="88"/>
      <c r="B255" s="179"/>
      <c r="C255" s="88"/>
      <c r="D255" s="179"/>
      <c r="E255" s="180"/>
      <c r="F255" s="181"/>
      <c r="G255" s="193"/>
      <c r="H255" s="193"/>
      <c r="I255" s="193"/>
      <c r="J255" s="193"/>
      <c r="K255" s="194"/>
      <c r="L255" s="194"/>
      <c r="M255" s="194"/>
      <c r="N255" s="194"/>
    </row>
    <row r="256" spans="1:14" ht="50.55" customHeight="1" x14ac:dyDescent="0.25">
      <c r="A256" s="88"/>
      <c r="B256" s="179"/>
      <c r="C256" s="88"/>
      <c r="D256" s="179"/>
      <c r="E256" s="180"/>
      <c r="F256" s="181"/>
      <c r="G256" s="193"/>
      <c r="H256" s="193"/>
      <c r="I256" s="193"/>
      <c r="J256" s="193"/>
      <c r="K256" s="194"/>
      <c r="L256" s="194"/>
      <c r="M256" s="194"/>
      <c r="N256" s="194"/>
    </row>
    <row r="257" spans="1:14" ht="15.6" customHeight="1" x14ac:dyDescent="0.25">
      <c r="A257" s="88"/>
      <c r="B257" s="179"/>
      <c r="C257" s="88"/>
      <c r="D257" s="179"/>
      <c r="E257" s="180"/>
      <c r="F257" s="181"/>
      <c r="G257" s="193"/>
      <c r="H257" s="193"/>
      <c r="I257" s="193"/>
      <c r="J257" s="193"/>
      <c r="K257" s="194"/>
      <c r="L257" s="194"/>
      <c r="M257" s="194"/>
      <c r="N257" s="194"/>
    </row>
    <row r="258" spans="1:14" ht="15.6" customHeight="1" x14ac:dyDescent="0.25">
      <c r="A258" s="88"/>
      <c r="B258" s="179"/>
      <c r="C258" s="88"/>
      <c r="D258" s="179"/>
      <c r="E258" s="180"/>
      <c r="F258" s="181"/>
      <c r="G258" s="193"/>
      <c r="H258" s="193"/>
      <c r="I258" s="193"/>
      <c r="J258" s="193"/>
      <c r="K258" s="194"/>
      <c r="L258" s="194"/>
      <c r="M258" s="194"/>
      <c r="N258" s="194"/>
    </row>
    <row r="259" spans="1:14" ht="15.6" customHeight="1" x14ac:dyDescent="0.25">
      <c r="A259" s="88"/>
      <c r="B259" s="179"/>
      <c r="C259" s="88"/>
      <c r="D259" s="179"/>
      <c r="E259" s="180"/>
      <c r="F259" s="181"/>
      <c r="G259" s="193"/>
      <c r="H259" s="193"/>
      <c r="I259" s="193"/>
      <c r="J259" s="193"/>
      <c r="K259" s="194"/>
      <c r="L259" s="194"/>
      <c r="M259" s="194"/>
      <c r="N259" s="194"/>
    </row>
    <row r="260" spans="1:14" ht="15.6" customHeight="1" x14ac:dyDescent="0.25">
      <c r="A260" s="88"/>
      <c r="B260" s="179"/>
      <c r="C260" s="88"/>
      <c r="D260" s="179"/>
      <c r="E260" s="180"/>
      <c r="F260" s="181"/>
      <c r="G260" s="193"/>
      <c r="H260" s="193"/>
      <c r="I260" s="193"/>
      <c r="J260" s="193"/>
      <c r="K260" s="194"/>
      <c r="L260" s="194"/>
      <c r="M260" s="194"/>
      <c r="N260" s="194"/>
    </row>
    <row r="261" spans="1:14" ht="15.6" customHeight="1" x14ac:dyDescent="0.25">
      <c r="A261" s="88"/>
      <c r="B261" s="179"/>
      <c r="C261" s="88"/>
      <c r="D261" s="179"/>
      <c r="E261" s="180"/>
      <c r="F261" s="181"/>
      <c r="G261" s="193"/>
      <c r="H261" s="193"/>
      <c r="I261" s="193"/>
      <c r="J261" s="193"/>
      <c r="K261" s="194"/>
      <c r="L261" s="194"/>
      <c r="M261" s="194"/>
      <c r="N261" s="194"/>
    </row>
    <row r="262" spans="1:14" ht="15.6" customHeight="1" x14ac:dyDescent="0.25">
      <c r="A262" s="88"/>
      <c r="B262" s="179"/>
      <c r="C262" s="88"/>
      <c r="D262" s="179"/>
      <c r="E262" s="180"/>
      <c r="F262" s="181"/>
      <c r="G262" s="193"/>
      <c r="H262" s="193"/>
      <c r="I262" s="193"/>
      <c r="J262" s="193"/>
      <c r="K262" s="194"/>
      <c r="L262" s="194"/>
      <c r="M262" s="194"/>
      <c r="N262" s="194"/>
    </row>
    <row r="263" spans="1:14" ht="15.6" customHeight="1" x14ac:dyDescent="0.25">
      <c r="A263" s="88"/>
      <c r="B263" s="179"/>
      <c r="C263" s="88"/>
      <c r="D263" s="179"/>
      <c r="E263" s="180"/>
      <c r="F263" s="181"/>
      <c r="G263" s="193"/>
      <c r="H263" s="193"/>
      <c r="I263" s="193"/>
      <c r="J263" s="193"/>
      <c r="K263" s="194"/>
      <c r="L263" s="194"/>
      <c r="M263" s="194"/>
      <c r="N263" s="194"/>
    </row>
    <row r="264" spans="1:14" ht="13.2" x14ac:dyDescent="0.25">
      <c r="A264" s="88"/>
      <c r="B264" s="179"/>
      <c r="C264" s="88"/>
      <c r="D264" s="179"/>
      <c r="E264" s="180"/>
      <c r="F264" s="181"/>
      <c r="G264" s="193"/>
      <c r="H264" s="193"/>
      <c r="I264" s="193"/>
      <c r="J264" s="193"/>
      <c r="K264" s="194"/>
      <c r="L264" s="194"/>
      <c r="M264" s="194"/>
      <c r="N264" s="194"/>
    </row>
    <row r="265" spans="1:14" ht="46.5" customHeight="1" x14ac:dyDescent="0.25">
      <c r="A265" s="88"/>
      <c r="B265" s="179"/>
      <c r="C265" s="88"/>
      <c r="D265" s="179"/>
      <c r="E265" s="180"/>
      <c r="F265" s="181"/>
      <c r="G265" s="193"/>
      <c r="H265" s="193"/>
      <c r="I265" s="193"/>
      <c r="J265" s="193"/>
      <c r="K265" s="194"/>
      <c r="L265" s="194"/>
      <c r="M265" s="194"/>
      <c r="N265" s="194"/>
    </row>
    <row r="266" spans="1:14" ht="15.6" customHeight="1" x14ac:dyDescent="0.25">
      <c r="A266" s="88"/>
      <c r="B266" s="179"/>
      <c r="C266" s="88"/>
      <c r="D266" s="179"/>
      <c r="E266" s="180"/>
      <c r="F266" s="181"/>
      <c r="G266" s="193"/>
      <c r="H266" s="193"/>
      <c r="I266" s="193"/>
      <c r="J266" s="193"/>
      <c r="K266" s="194"/>
      <c r="L266" s="194"/>
      <c r="M266" s="194"/>
      <c r="N266" s="194"/>
    </row>
    <row r="267" spans="1:14" ht="15.6" customHeight="1" x14ac:dyDescent="0.25">
      <c r="A267" s="88"/>
      <c r="B267" s="179"/>
      <c r="C267" s="88"/>
      <c r="D267" s="179"/>
      <c r="E267" s="180"/>
      <c r="F267" s="181"/>
      <c r="G267" s="193"/>
      <c r="H267" s="193"/>
      <c r="I267" s="193"/>
      <c r="J267" s="193"/>
      <c r="K267" s="194"/>
      <c r="L267" s="194"/>
      <c r="M267" s="194"/>
      <c r="N267" s="194"/>
    </row>
    <row r="268" spans="1:14" ht="15.6" customHeight="1" x14ac:dyDescent="0.25">
      <c r="A268" s="88"/>
      <c r="B268" s="179"/>
      <c r="C268" s="88"/>
      <c r="D268" s="179"/>
      <c r="E268" s="180"/>
      <c r="F268" s="181"/>
      <c r="G268" s="193"/>
      <c r="H268" s="193"/>
      <c r="I268" s="193"/>
      <c r="J268" s="193"/>
      <c r="K268" s="194"/>
      <c r="L268" s="194"/>
      <c r="M268" s="194"/>
      <c r="N268" s="194"/>
    </row>
    <row r="269" spans="1:14" ht="15.6" customHeight="1" x14ac:dyDescent="0.25">
      <c r="A269" s="88"/>
      <c r="B269" s="179"/>
      <c r="C269" s="88"/>
      <c r="D269" s="179"/>
      <c r="E269" s="180"/>
      <c r="F269" s="181"/>
      <c r="G269" s="193"/>
      <c r="H269" s="193"/>
      <c r="I269" s="193"/>
      <c r="J269" s="193"/>
      <c r="K269" s="194"/>
      <c r="L269" s="194"/>
      <c r="M269" s="194"/>
      <c r="N269" s="194"/>
    </row>
    <row r="270" spans="1:14" ht="15.6" customHeight="1" x14ac:dyDescent="0.25">
      <c r="A270" s="88"/>
      <c r="B270" s="179"/>
      <c r="C270" s="88"/>
      <c r="D270" s="179"/>
      <c r="E270" s="180"/>
      <c r="F270" s="181"/>
      <c r="G270" s="193"/>
      <c r="H270" s="193"/>
      <c r="I270" s="193"/>
      <c r="J270" s="193"/>
      <c r="K270" s="194"/>
      <c r="L270" s="194"/>
      <c r="M270" s="194"/>
      <c r="N270" s="194"/>
    </row>
    <row r="271" spans="1:14" ht="15.6" customHeight="1" x14ac:dyDescent="0.25">
      <c r="A271" s="88"/>
      <c r="B271" s="179"/>
      <c r="C271" s="88"/>
      <c r="D271" s="179"/>
      <c r="E271" s="180"/>
      <c r="F271" s="181"/>
      <c r="G271" s="193"/>
      <c r="H271" s="193"/>
      <c r="I271" s="193"/>
      <c r="J271" s="193"/>
      <c r="K271" s="194"/>
      <c r="L271" s="194"/>
      <c r="M271" s="194"/>
      <c r="N271" s="194"/>
    </row>
    <row r="272" spans="1:14" ht="15.6" customHeight="1" x14ac:dyDescent="0.25">
      <c r="A272" s="88"/>
      <c r="B272" s="179"/>
      <c r="C272" s="88"/>
      <c r="D272" s="179"/>
      <c r="E272" s="180"/>
      <c r="F272" s="181"/>
      <c r="G272" s="193"/>
      <c r="H272" s="193"/>
      <c r="I272" s="193"/>
      <c r="J272" s="193"/>
      <c r="K272" s="194"/>
      <c r="L272" s="194"/>
      <c r="M272" s="194"/>
      <c r="N272" s="194"/>
    </row>
    <row r="273" spans="1:14" ht="15.6" customHeight="1" x14ac:dyDescent="0.25">
      <c r="A273" s="88"/>
      <c r="B273" s="179"/>
      <c r="C273" s="88"/>
      <c r="D273" s="179"/>
      <c r="E273" s="180"/>
      <c r="F273" s="181"/>
      <c r="G273" s="193"/>
      <c r="H273" s="193"/>
      <c r="I273" s="193"/>
      <c r="J273" s="193"/>
      <c r="K273" s="194"/>
      <c r="L273" s="194"/>
      <c r="M273" s="194"/>
      <c r="N273" s="194"/>
    </row>
    <row r="274" spans="1:14" ht="15.6" customHeight="1" x14ac:dyDescent="0.25">
      <c r="A274" s="88"/>
      <c r="B274" s="179"/>
      <c r="C274" s="88"/>
      <c r="D274" s="179"/>
      <c r="E274" s="180"/>
      <c r="F274" s="181"/>
      <c r="G274" s="193"/>
      <c r="H274" s="193"/>
      <c r="I274" s="193"/>
      <c r="J274" s="193"/>
      <c r="K274" s="194"/>
      <c r="L274" s="194"/>
      <c r="M274" s="194"/>
      <c r="N274" s="194"/>
    </row>
    <row r="275" spans="1:14" ht="27.75" customHeight="1" x14ac:dyDescent="0.25">
      <c r="A275" s="88"/>
      <c r="B275" s="179"/>
      <c r="C275" s="88"/>
      <c r="D275" s="179"/>
      <c r="E275" s="180"/>
      <c r="F275" s="181"/>
      <c r="G275" s="193"/>
      <c r="H275" s="193"/>
      <c r="I275" s="193"/>
      <c r="J275" s="193"/>
      <c r="K275" s="194"/>
      <c r="L275" s="194"/>
      <c r="M275" s="194"/>
      <c r="N275" s="194"/>
    </row>
    <row r="276" spans="1:14" ht="27.75" customHeight="1" x14ac:dyDescent="0.25">
      <c r="A276" s="88"/>
      <c r="B276" s="179"/>
      <c r="C276" s="88"/>
      <c r="D276" s="179"/>
      <c r="E276" s="180"/>
      <c r="F276" s="181"/>
      <c r="G276" s="193"/>
      <c r="H276" s="193"/>
      <c r="I276" s="193"/>
      <c r="J276" s="193"/>
      <c r="K276" s="194"/>
      <c r="L276" s="194"/>
      <c r="M276" s="194"/>
      <c r="N276" s="194"/>
    </row>
    <row r="277" spans="1:14" ht="27.75" customHeight="1" x14ac:dyDescent="0.25">
      <c r="A277" s="88"/>
      <c r="B277" s="179"/>
      <c r="C277" s="88"/>
      <c r="D277" s="179"/>
      <c r="E277" s="180"/>
      <c r="F277" s="181"/>
      <c r="G277" s="193"/>
      <c r="H277" s="193"/>
      <c r="I277" s="193"/>
      <c r="J277" s="193"/>
      <c r="K277" s="194"/>
      <c r="L277" s="194"/>
      <c r="M277" s="194"/>
      <c r="N277" s="194"/>
    </row>
    <row r="278" spans="1:14" ht="27.75" customHeight="1" x14ac:dyDescent="0.25">
      <c r="A278" s="88"/>
      <c r="B278" s="179"/>
      <c r="C278" s="88"/>
      <c r="D278" s="179"/>
      <c r="E278" s="180"/>
      <c r="F278" s="181"/>
      <c r="G278" s="193"/>
      <c r="H278" s="193"/>
      <c r="I278" s="193"/>
      <c r="J278" s="193"/>
      <c r="K278" s="194"/>
      <c r="L278" s="194"/>
      <c r="M278" s="194"/>
      <c r="N278" s="194"/>
    </row>
    <row r="279" spans="1:14" ht="27.75" customHeight="1" x14ac:dyDescent="0.25">
      <c r="A279" s="88"/>
      <c r="B279" s="179"/>
      <c r="C279" s="88"/>
      <c r="D279" s="179"/>
      <c r="E279" s="180"/>
      <c r="F279" s="181"/>
      <c r="G279" s="193"/>
      <c r="H279" s="193"/>
      <c r="I279" s="193"/>
      <c r="J279" s="193"/>
      <c r="K279" s="194"/>
      <c r="L279" s="194"/>
      <c r="M279" s="194"/>
      <c r="N279" s="194"/>
    </row>
    <row r="280" spans="1:14" ht="27.75" customHeight="1" x14ac:dyDescent="0.25">
      <c r="A280" s="88"/>
      <c r="B280" s="179"/>
      <c r="C280" s="88"/>
      <c r="D280" s="179"/>
      <c r="E280" s="180"/>
      <c r="F280" s="181"/>
      <c r="G280" s="193"/>
      <c r="H280" s="193"/>
      <c r="I280" s="193"/>
      <c r="J280" s="193"/>
      <c r="K280" s="194"/>
      <c r="L280" s="194"/>
      <c r="M280" s="194"/>
      <c r="N280" s="194"/>
    </row>
    <row r="281" spans="1:14" ht="27.75" customHeight="1" x14ac:dyDescent="0.25">
      <c r="A281" s="88"/>
      <c r="B281" s="179"/>
      <c r="C281" s="88"/>
      <c r="D281" s="179"/>
      <c r="E281" s="180"/>
      <c r="F281" s="181"/>
      <c r="G281" s="193"/>
      <c r="H281" s="193"/>
      <c r="I281" s="193"/>
      <c r="J281" s="193"/>
      <c r="K281" s="194"/>
      <c r="L281" s="194"/>
      <c r="M281" s="194"/>
      <c r="N281" s="194"/>
    </row>
    <row r="282" spans="1:14" ht="27.75" customHeight="1" x14ac:dyDescent="0.25">
      <c r="A282" s="88"/>
      <c r="B282" s="179"/>
      <c r="C282" s="88"/>
      <c r="D282" s="179"/>
      <c r="E282" s="180"/>
      <c r="F282" s="181"/>
      <c r="G282" s="193"/>
      <c r="H282" s="193"/>
      <c r="I282" s="193"/>
      <c r="J282" s="193"/>
      <c r="K282" s="194"/>
      <c r="L282" s="194"/>
      <c r="M282" s="194"/>
      <c r="N282" s="194"/>
    </row>
    <row r="283" spans="1:14" ht="27.75" customHeight="1" x14ac:dyDescent="0.25">
      <c r="A283" s="88"/>
      <c r="B283" s="179"/>
      <c r="C283" s="88"/>
      <c r="D283" s="179"/>
      <c r="E283" s="180"/>
      <c r="F283" s="181"/>
      <c r="G283" s="193"/>
      <c r="H283" s="193"/>
      <c r="I283" s="193"/>
      <c r="J283" s="193"/>
      <c r="K283" s="194"/>
      <c r="L283" s="194"/>
      <c r="M283" s="194"/>
      <c r="N283" s="194"/>
    </row>
    <row r="284" spans="1:14" ht="27.75" customHeight="1" x14ac:dyDescent="0.25">
      <c r="A284" s="88"/>
      <c r="B284" s="179"/>
      <c r="C284" s="88"/>
      <c r="D284" s="179"/>
      <c r="E284" s="180"/>
      <c r="F284" s="181"/>
      <c r="G284" s="193"/>
      <c r="H284" s="193"/>
      <c r="I284" s="193"/>
      <c r="J284" s="193"/>
      <c r="K284" s="194"/>
      <c r="L284" s="194"/>
      <c r="M284" s="194"/>
      <c r="N284" s="194"/>
    </row>
    <row r="285" spans="1:14" ht="27.75" customHeight="1" x14ac:dyDescent="0.25">
      <c r="A285" s="88"/>
      <c r="B285" s="179"/>
      <c r="C285" s="88"/>
      <c r="D285" s="179"/>
      <c r="E285" s="180"/>
      <c r="F285" s="181"/>
      <c r="G285" s="193"/>
      <c r="H285" s="193"/>
      <c r="I285" s="193"/>
      <c r="J285" s="193"/>
      <c r="K285" s="194"/>
      <c r="L285" s="194"/>
      <c r="M285" s="194"/>
      <c r="N285" s="194"/>
    </row>
    <row r="286" spans="1:14" ht="27.75" customHeight="1" x14ac:dyDescent="0.25">
      <c r="A286" s="88"/>
      <c r="B286" s="179"/>
      <c r="C286" s="88"/>
      <c r="D286" s="179"/>
      <c r="E286" s="180"/>
      <c r="F286" s="181"/>
      <c r="G286" s="193"/>
      <c r="H286" s="193"/>
      <c r="I286" s="193"/>
      <c r="J286" s="193"/>
      <c r="K286" s="194"/>
      <c r="L286" s="194"/>
      <c r="M286" s="194"/>
      <c r="N286" s="194"/>
    </row>
    <row r="287" spans="1:14" ht="27.75" customHeight="1" x14ac:dyDescent="0.25">
      <c r="A287" s="88"/>
      <c r="B287" s="179"/>
      <c r="C287" s="88"/>
      <c r="D287" s="179"/>
      <c r="E287" s="180"/>
      <c r="F287" s="181"/>
      <c r="G287" s="193"/>
      <c r="H287" s="193"/>
      <c r="I287" s="193"/>
      <c r="J287" s="193"/>
      <c r="K287" s="194"/>
      <c r="L287" s="194"/>
      <c r="M287" s="194"/>
      <c r="N287" s="194"/>
    </row>
    <row r="288" spans="1:14" ht="27.75" customHeight="1" x14ac:dyDescent="0.25">
      <c r="A288" s="88"/>
      <c r="B288" s="179"/>
      <c r="C288" s="88"/>
      <c r="D288" s="179"/>
      <c r="E288" s="180"/>
      <c r="F288" s="181"/>
      <c r="G288" s="193"/>
      <c r="H288" s="193"/>
      <c r="I288" s="193"/>
      <c r="J288" s="193"/>
      <c r="K288" s="194"/>
      <c r="L288" s="194"/>
      <c r="M288" s="194"/>
      <c r="N288" s="194"/>
    </row>
    <row r="289" spans="1:14" ht="27.75" customHeight="1" x14ac:dyDescent="0.25">
      <c r="A289" s="88"/>
      <c r="B289" s="179"/>
      <c r="C289" s="88"/>
      <c r="D289" s="179"/>
      <c r="E289" s="180"/>
      <c r="F289" s="181"/>
      <c r="G289" s="193"/>
      <c r="H289" s="193"/>
      <c r="I289" s="193"/>
      <c r="J289" s="193"/>
      <c r="K289" s="194"/>
      <c r="L289" s="194"/>
      <c r="M289" s="194"/>
      <c r="N289" s="194"/>
    </row>
    <row r="290" spans="1:14" ht="27.75" customHeight="1" x14ac:dyDescent="0.25">
      <c r="A290" s="88"/>
      <c r="B290" s="179"/>
      <c r="C290" s="88"/>
      <c r="D290" s="179"/>
      <c r="E290" s="180"/>
      <c r="F290" s="181"/>
      <c r="G290" s="193"/>
      <c r="H290" s="193"/>
      <c r="I290" s="193"/>
      <c r="J290" s="193"/>
      <c r="K290" s="194"/>
      <c r="L290" s="194"/>
      <c r="M290" s="194"/>
      <c r="N290" s="194"/>
    </row>
    <row r="291" spans="1:14" ht="27.75" customHeight="1" x14ac:dyDescent="0.25">
      <c r="A291" s="88"/>
      <c r="B291" s="179"/>
      <c r="C291" s="88"/>
      <c r="D291" s="179"/>
      <c r="E291" s="180"/>
      <c r="F291" s="181"/>
      <c r="G291" s="193"/>
      <c r="H291" s="193"/>
      <c r="I291" s="193"/>
      <c r="J291" s="193"/>
      <c r="K291" s="194"/>
      <c r="L291" s="194"/>
      <c r="M291" s="194"/>
      <c r="N291" s="194"/>
    </row>
  </sheetData>
  <sheetProtection formatCells="0" formatColumns="0" formatRows="0" sort="0" autoFilter="0"/>
  <mergeCells count="10">
    <mergeCell ref="C1:D1"/>
    <mergeCell ref="A2:N2"/>
    <mergeCell ref="D7:F7"/>
    <mergeCell ref="A5:C5"/>
    <mergeCell ref="A6:C6"/>
    <mergeCell ref="A7:C7"/>
    <mergeCell ref="A4:F4"/>
    <mergeCell ref="D5:F5"/>
    <mergeCell ref="D6:F6"/>
    <mergeCell ref="F1:N1"/>
  </mergeCells>
  <phoneticPr fontId="54"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73"/>
  <sheetViews>
    <sheetView zoomScale="60" zoomScaleNormal="60" zoomScaleSheetLayoutView="100" workbookViewId="0">
      <selection activeCell="A5" sqref="A5:G273"/>
    </sheetView>
  </sheetViews>
  <sheetFormatPr defaultColWidth="9.21875" defaultRowHeight="13.2" x14ac:dyDescent="0.25"/>
  <cols>
    <col min="1" max="1" width="15.5546875" style="50" customWidth="1"/>
    <col min="2" max="2" width="19.77734375" style="50" customWidth="1"/>
    <col min="3" max="4" width="15.5546875" style="56" customWidth="1"/>
    <col min="5" max="5" width="15.5546875" style="57" customWidth="1"/>
    <col min="6" max="7" width="15.5546875" style="58" customWidth="1"/>
    <col min="8" max="8" width="14.77734375" style="50" customWidth="1"/>
    <col min="9" max="9" width="15.5546875" style="50" customWidth="1"/>
    <col min="10" max="13" width="9.21875" style="50"/>
    <col min="14" max="14" width="9.33203125" style="50" bestFit="1" customWidth="1"/>
    <col min="15" max="16384" width="9.21875" style="50"/>
  </cols>
  <sheetData>
    <row r="1" spans="1:14" ht="66.75" customHeight="1" x14ac:dyDescent="0.25">
      <c r="A1" s="252" t="s">
        <v>123</v>
      </c>
      <c r="B1" s="253"/>
      <c r="C1" s="253"/>
      <c r="D1" s="253"/>
      <c r="E1" s="253"/>
      <c r="F1" s="253"/>
      <c r="G1" s="253"/>
      <c r="H1" s="191"/>
    </row>
    <row r="2" spans="1:14" s="51" customFormat="1" ht="41.55" customHeight="1" x14ac:dyDescent="0.25">
      <c r="A2" s="239" t="str">
        <f>Overview!B4&amp; " - Effective from "&amp;Overview!D4&amp;" - "&amp;Overview!E4&amp;" EDCM import charges"</f>
        <v>Indigo Power Limited_P - Effective from 1 April 2026 - Final EDCM import charges</v>
      </c>
      <c r="B2" s="240"/>
      <c r="C2" s="240"/>
      <c r="D2" s="240"/>
      <c r="E2" s="240"/>
      <c r="F2" s="240"/>
      <c r="G2" s="240"/>
      <c r="H2" s="176"/>
    </row>
    <row r="3" spans="1:14" s="77" customFormat="1" ht="17.399999999999999" x14ac:dyDescent="0.25">
      <c r="A3" s="81"/>
      <c r="B3" s="81"/>
      <c r="C3" s="81"/>
      <c r="D3" s="82"/>
      <c r="E3" s="83"/>
      <c r="F3" s="83"/>
      <c r="G3" s="84"/>
      <c r="H3" s="76"/>
      <c r="I3" s="76"/>
      <c r="J3" s="76"/>
      <c r="K3" s="76"/>
      <c r="L3" s="76"/>
      <c r="M3" s="76"/>
      <c r="N3" s="76"/>
    </row>
    <row r="4" spans="1:14" ht="60.6" customHeight="1" x14ac:dyDescent="0.25">
      <c r="A4" s="53" t="s">
        <v>107</v>
      </c>
      <c r="B4" s="52" t="s">
        <v>108</v>
      </c>
      <c r="C4" s="54" t="s">
        <v>111</v>
      </c>
      <c r="D4" s="122" t="str">
        <f>'Annex 2 EHV charges'!G9</f>
        <v>Import
Super Red
unit charge
(p/kWh)</v>
      </c>
      <c r="E4" s="122" t="str">
        <f>'Annex 2 EHV charges'!H9</f>
        <v>Import
fixed charge
(p/day)</v>
      </c>
      <c r="F4" s="122" t="str">
        <f>'Annex 2 EHV charges'!I9</f>
        <v>Import
capacity charge
(p/kVA/day)</v>
      </c>
      <c r="G4" s="122" t="str">
        <f>'Annex 2 EHV charges'!J9</f>
        <v>Import
exceeded capacity charge
(p/kVA/day)</v>
      </c>
      <c r="H4" s="175"/>
    </row>
    <row r="5" spans="1:14" ht="15.6" customHeight="1" x14ac:dyDescent="0.25">
      <c r="A5" s="183"/>
      <c r="B5" s="184"/>
      <c r="C5" s="180"/>
      <c r="D5" s="94"/>
      <c r="E5" s="185"/>
      <c r="F5" s="95"/>
      <c r="G5" s="95"/>
    </row>
    <row r="6" spans="1:14" ht="15.6" customHeight="1" x14ac:dyDescent="0.25">
      <c r="A6" s="183"/>
      <c r="B6" s="184"/>
      <c r="C6" s="180"/>
      <c r="D6" s="94"/>
      <c r="E6" s="185"/>
      <c r="F6" s="95"/>
      <c r="G6" s="95"/>
    </row>
    <row r="7" spans="1:14" ht="15.6" customHeight="1" x14ac:dyDescent="0.25">
      <c r="A7" s="183"/>
      <c r="B7" s="184"/>
      <c r="C7" s="180"/>
      <c r="D7" s="94"/>
      <c r="E7" s="185"/>
      <c r="F7" s="95"/>
      <c r="G7" s="95"/>
    </row>
    <row r="8" spans="1:14" ht="15.6" customHeight="1" x14ac:dyDescent="0.25">
      <c r="A8" s="183"/>
      <c r="B8" s="184"/>
      <c r="C8" s="180"/>
      <c r="D8" s="94"/>
      <c r="E8" s="185"/>
      <c r="F8" s="95"/>
      <c r="G8" s="95"/>
    </row>
    <row r="9" spans="1:14" ht="15.6" customHeight="1" x14ac:dyDescent="0.25">
      <c r="A9" s="183"/>
      <c r="B9" s="184"/>
      <c r="C9" s="180"/>
      <c r="D9" s="94"/>
      <c r="E9" s="185"/>
      <c r="F9" s="95"/>
      <c r="G9" s="95"/>
    </row>
    <row r="10" spans="1:14" ht="15.6" customHeight="1" x14ac:dyDescent="0.25">
      <c r="A10" s="183"/>
      <c r="B10" s="184"/>
      <c r="C10" s="180"/>
      <c r="D10" s="94"/>
      <c r="E10" s="185"/>
      <c r="F10" s="95"/>
      <c r="G10" s="95"/>
    </row>
    <row r="11" spans="1:14" ht="15.6" customHeight="1" x14ac:dyDescent="0.25">
      <c r="A11" s="183"/>
      <c r="B11" s="184"/>
      <c r="C11" s="180"/>
      <c r="D11" s="94"/>
      <c r="E11" s="185"/>
      <c r="F11" s="95"/>
      <c r="G11" s="95"/>
    </row>
    <row r="12" spans="1:14" ht="15.6" customHeight="1" x14ac:dyDescent="0.25">
      <c r="A12" s="183"/>
      <c r="B12" s="184"/>
      <c r="C12" s="180"/>
      <c r="D12" s="94"/>
      <c r="E12" s="185"/>
      <c r="F12" s="95"/>
      <c r="G12" s="95"/>
    </row>
    <row r="13" spans="1:14" ht="15.6" customHeight="1" x14ac:dyDescent="0.25">
      <c r="A13" s="183"/>
      <c r="B13" s="184"/>
      <c r="C13" s="180"/>
      <c r="D13" s="94"/>
      <c r="E13" s="185"/>
      <c r="F13" s="95"/>
      <c r="G13" s="95"/>
    </row>
    <row r="14" spans="1:14" ht="15.6" customHeight="1" x14ac:dyDescent="0.25">
      <c r="A14" s="183"/>
      <c r="B14" s="184"/>
      <c r="C14" s="180"/>
      <c r="D14" s="94"/>
      <c r="E14" s="185"/>
      <c r="F14" s="95"/>
      <c r="G14" s="95"/>
    </row>
    <row r="15" spans="1:14" ht="15.6" customHeight="1" x14ac:dyDescent="0.25">
      <c r="A15" s="183"/>
      <c r="B15" s="184"/>
      <c r="C15" s="180"/>
      <c r="D15" s="94"/>
      <c r="E15" s="185"/>
      <c r="F15" s="95"/>
      <c r="G15" s="95"/>
    </row>
    <row r="16" spans="1:14" ht="15.6" customHeight="1" x14ac:dyDescent="0.25">
      <c r="A16" s="183"/>
      <c r="B16" s="184"/>
      <c r="C16" s="180"/>
      <c r="D16" s="94"/>
      <c r="E16" s="185"/>
      <c r="F16" s="95"/>
      <c r="G16" s="95"/>
    </row>
    <row r="17" spans="1:7" ht="15.6" customHeight="1" x14ac:dyDescent="0.25">
      <c r="A17" s="183"/>
      <c r="B17" s="184"/>
      <c r="C17" s="180"/>
      <c r="D17" s="94"/>
      <c r="E17" s="185"/>
      <c r="F17" s="95"/>
      <c r="G17" s="95"/>
    </row>
    <row r="18" spans="1:7" ht="15.6" customHeight="1" x14ac:dyDescent="0.25">
      <c r="A18" s="183"/>
      <c r="B18" s="184"/>
      <c r="C18" s="180"/>
      <c r="D18" s="94"/>
      <c r="E18" s="185"/>
      <c r="F18" s="95"/>
      <c r="G18" s="95"/>
    </row>
    <row r="19" spans="1:7" ht="15.6" customHeight="1" x14ac:dyDescent="0.25">
      <c r="A19" s="183"/>
      <c r="B19" s="184"/>
      <c r="C19" s="180"/>
      <c r="D19" s="94"/>
      <c r="E19" s="185"/>
      <c r="F19" s="95"/>
      <c r="G19" s="95"/>
    </row>
    <row r="20" spans="1:7" ht="27.6" customHeight="1" x14ac:dyDescent="0.25">
      <c r="A20" s="183"/>
      <c r="B20" s="184"/>
      <c r="C20" s="180"/>
      <c r="D20" s="94"/>
      <c r="E20" s="185"/>
      <c r="F20" s="95"/>
      <c r="G20" s="95"/>
    </row>
    <row r="21" spans="1:7" ht="15.6" customHeight="1" x14ac:dyDescent="0.25">
      <c r="A21" s="183"/>
      <c r="B21" s="184"/>
      <c r="C21" s="180"/>
      <c r="D21" s="94"/>
      <c r="E21" s="185"/>
      <c r="F21" s="95"/>
      <c r="G21" s="95"/>
    </row>
    <row r="22" spans="1:7" ht="15.6" customHeight="1" x14ac:dyDescent="0.25">
      <c r="A22" s="183"/>
      <c r="B22" s="184"/>
      <c r="C22" s="180"/>
      <c r="D22" s="94"/>
      <c r="E22" s="185"/>
      <c r="F22" s="95"/>
      <c r="G22" s="95"/>
    </row>
    <row r="23" spans="1:7" ht="15.6" customHeight="1" x14ac:dyDescent="0.25">
      <c r="A23" s="183"/>
      <c r="B23" s="184"/>
      <c r="C23" s="180"/>
      <c r="D23" s="94"/>
      <c r="E23" s="185"/>
      <c r="F23" s="95"/>
      <c r="G23" s="95"/>
    </row>
    <row r="24" spans="1:7" ht="15.6" customHeight="1" x14ac:dyDescent="0.25">
      <c r="A24" s="183"/>
      <c r="B24" s="184"/>
      <c r="C24" s="180"/>
      <c r="D24" s="94"/>
      <c r="E24" s="185"/>
      <c r="F24" s="95"/>
      <c r="G24" s="95"/>
    </row>
    <row r="25" spans="1:7" ht="15.6" customHeight="1" x14ac:dyDescent="0.25">
      <c r="A25" s="183"/>
      <c r="B25" s="184"/>
      <c r="C25" s="180"/>
      <c r="D25" s="94"/>
      <c r="E25" s="185"/>
      <c r="F25" s="95"/>
      <c r="G25" s="95"/>
    </row>
    <row r="26" spans="1:7" ht="15.6" customHeight="1" x14ac:dyDescent="0.25">
      <c r="A26" s="183"/>
      <c r="B26" s="184"/>
      <c r="C26" s="180"/>
      <c r="D26" s="94"/>
      <c r="E26" s="185"/>
      <c r="F26" s="95"/>
      <c r="G26" s="95"/>
    </row>
    <row r="27" spans="1:7" ht="15.6" customHeight="1" x14ac:dyDescent="0.25">
      <c r="A27" s="183"/>
      <c r="B27" s="184"/>
      <c r="C27" s="180"/>
      <c r="D27" s="94"/>
      <c r="E27" s="185"/>
      <c r="F27" s="95"/>
      <c r="G27" s="95"/>
    </row>
    <row r="28" spans="1:7" ht="15.6" customHeight="1" x14ac:dyDescent="0.25">
      <c r="A28" s="183"/>
      <c r="B28" s="184"/>
      <c r="C28" s="180"/>
      <c r="D28" s="94"/>
      <c r="E28" s="185"/>
      <c r="F28" s="95"/>
      <c r="G28" s="95"/>
    </row>
    <row r="29" spans="1:7" ht="15.6" customHeight="1" x14ac:dyDescent="0.25">
      <c r="A29" s="183"/>
      <c r="B29" s="184"/>
      <c r="C29" s="180"/>
      <c r="D29" s="94"/>
      <c r="E29" s="185"/>
      <c r="F29" s="95"/>
      <c r="G29" s="95"/>
    </row>
    <row r="30" spans="1:7" ht="15.6" customHeight="1" x14ac:dyDescent="0.25">
      <c r="A30" s="183"/>
      <c r="B30" s="184"/>
      <c r="C30" s="180"/>
      <c r="D30" s="94"/>
      <c r="E30" s="185"/>
      <c r="F30" s="95"/>
      <c r="G30" s="95"/>
    </row>
    <row r="31" spans="1:7" ht="15.6" customHeight="1" x14ac:dyDescent="0.25">
      <c r="A31" s="183"/>
      <c r="B31" s="184"/>
      <c r="C31" s="180"/>
      <c r="D31" s="94"/>
      <c r="E31" s="185"/>
      <c r="F31" s="95"/>
      <c r="G31" s="95"/>
    </row>
    <row r="32" spans="1:7" ht="15.6" customHeight="1" x14ac:dyDescent="0.25">
      <c r="A32" s="183"/>
      <c r="B32" s="184"/>
      <c r="C32" s="180"/>
      <c r="D32" s="94"/>
      <c r="E32" s="185"/>
      <c r="F32" s="95"/>
      <c r="G32" s="95"/>
    </row>
    <row r="33" spans="1:7" ht="15.6" customHeight="1" x14ac:dyDescent="0.25">
      <c r="A33" s="183"/>
      <c r="B33" s="184"/>
      <c r="C33" s="180"/>
      <c r="D33" s="94"/>
      <c r="E33" s="185"/>
      <c r="F33" s="95"/>
      <c r="G33" s="95"/>
    </row>
    <row r="34" spans="1:7" ht="15.6" customHeight="1" x14ac:dyDescent="0.25">
      <c r="A34" s="183"/>
      <c r="B34" s="184"/>
      <c r="C34" s="180"/>
      <c r="D34" s="94"/>
      <c r="E34" s="185"/>
      <c r="F34" s="95"/>
      <c r="G34" s="95"/>
    </row>
    <row r="35" spans="1:7" ht="15.6" customHeight="1" x14ac:dyDescent="0.25">
      <c r="A35" s="183"/>
      <c r="B35" s="184"/>
      <c r="C35" s="180"/>
      <c r="D35" s="94"/>
      <c r="E35" s="185"/>
      <c r="F35" s="95"/>
      <c r="G35" s="95"/>
    </row>
    <row r="36" spans="1:7" ht="15.6" customHeight="1" x14ac:dyDescent="0.25">
      <c r="A36" s="183"/>
      <c r="B36" s="184"/>
      <c r="C36" s="180"/>
      <c r="D36" s="94"/>
      <c r="E36" s="185"/>
      <c r="F36" s="95"/>
      <c r="G36" s="95"/>
    </row>
    <row r="37" spans="1:7" ht="15.6" customHeight="1" x14ac:dyDescent="0.25">
      <c r="A37" s="183"/>
      <c r="B37" s="184"/>
      <c r="C37" s="180"/>
      <c r="D37" s="94"/>
      <c r="E37" s="185"/>
      <c r="F37" s="95"/>
      <c r="G37" s="95"/>
    </row>
    <row r="38" spans="1:7" ht="15.6" customHeight="1" x14ac:dyDescent="0.25">
      <c r="A38" s="183"/>
      <c r="B38" s="184"/>
      <c r="C38" s="180"/>
      <c r="D38" s="94"/>
      <c r="E38" s="185"/>
      <c r="F38" s="95"/>
      <c r="G38" s="95"/>
    </row>
    <row r="39" spans="1:7" ht="15.6" customHeight="1" x14ac:dyDescent="0.25">
      <c r="A39" s="183"/>
      <c r="B39" s="184"/>
      <c r="C39" s="180"/>
      <c r="D39" s="94"/>
      <c r="E39" s="185"/>
      <c r="F39" s="95"/>
      <c r="G39" s="95"/>
    </row>
    <row r="40" spans="1:7" ht="15.6" customHeight="1" x14ac:dyDescent="0.25">
      <c r="A40" s="183"/>
      <c r="B40" s="184"/>
      <c r="C40" s="180"/>
      <c r="D40" s="94"/>
      <c r="E40" s="185"/>
      <c r="F40" s="95"/>
      <c r="G40" s="95"/>
    </row>
    <row r="41" spans="1:7" ht="15.6" customHeight="1" x14ac:dyDescent="0.25">
      <c r="A41" s="183"/>
      <c r="B41" s="184"/>
      <c r="C41" s="180"/>
      <c r="D41" s="94"/>
      <c r="E41" s="185"/>
      <c r="F41" s="95"/>
      <c r="G41" s="95"/>
    </row>
    <row r="42" spans="1:7" ht="15.6" customHeight="1" x14ac:dyDescent="0.25">
      <c r="A42" s="183"/>
      <c r="B42" s="184"/>
      <c r="C42" s="180"/>
      <c r="D42" s="94"/>
      <c r="E42" s="185"/>
      <c r="F42" s="95"/>
      <c r="G42" s="95"/>
    </row>
    <row r="43" spans="1:7" ht="15.6" customHeight="1" x14ac:dyDescent="0.25">
      <c r="A43" s="183"/>
      <c r="B43" s="184"/>
      <c r="C43" s="180"/>
      <c r="D43" s="94"/>
      <c r="E43" s="185"/>
      <c r="F43" s="95"/>
      <c r="G43" s="95"/>
    </row>
    <row r="44" spans="1:7" ht="15.6" customHeight="1" x14ac:dyDescent="0.25">
      <c r="A44" s="183"/>
      <c r="B44" s="184"/>
      <c r="C44" s="180"/>
      <c r="D44" s="94"/>
      <c r="E44" s="185"/>
      <c r="F44" s="95"/>
      <c r="G44" s="95"/>
    </row>
    <row r="45" spans="1:7" ht="15.6" customHeight="1" x14ac:dyDescent="0.25">
      <c r="A45" s="183"/>
      <c r="B45" s="184"/>
      <c r="C45" s="180"/>
      <c r="D45" s="94"/>
      <c r="E45" s="185"/>
      <c r="F45" s="95"/>
      <c r="G45" s="95"/>
    </row>
    <row r="46" spans="1:7" ht="15.6" customHeight="1" x14ac:dyDescent="0.25">
      <c r="A46" s="183"/>
      <c r="B46" s="184"/>
      <c r="C46" s="180"/>
      <c r="D46" s="94"/>
      <c r="E46" s="185"/>
      <c r="F46" s="95"/>
      <c r="G46" s="95"/>
    </row>
    <row r="47" spans="1:7" ht="15.6" customHeight="1" x14ac:dyDescent="0.25">
      <c r="A47" s="183"/>
      <c r="B47" s="184"/>
      <c r="C47" s="180"/>
      <c r="D47" s="94"/>
      <c r="E47" s="185"/>
      <c r="F47" s="95"/>
      <c r="G47" s="95"/>
    </row>
    <row r="48" spans="1:7" ht="15.6" customHeight="1" x14ac:dyDescent="0.25">
      <c r="A48" s="183"/>
      <c r="B48" s="184"/>
      <c r="C48" s="180"/>
      <c r="D48" s="94"/>
      <c r="E48" s="185"/>
      <c r="F48" s="95"/>
      <c r="G48" s="95"/>
    </row>
    <row r="49" spans="1:7" ht="15.6" customHeight="1" x14ac:dyDescent="0.25">
      <c r="A49" s="183"/>
      <c r="B49" s="184"/>
      <c r="C49" s="180"/>
      <c r="D49" s="94"/>
      <c r="E49" s="185"/>
      <c r="F49" s="95"/>
      <c r="G49" s="95"/>
    </row>
    <row r="50" spans="1:7" ht="15.6" customHeight="1" x14ac:dyDescent="0.25">
      <c r="A50" s="183"/>
      <c r="B50" s="184"/>
      <c r="C50" s="180"/>
      <c r="D50" s="94"/>
      <c r="E50" s="185"/>
      <c r="F50" s="95"/>
      <c r="G50" s="95"/>
    </row>
    <row r="51" spans="1:7" ht="15.6" customHeight="1" x14ac:dyDescent="0.25">
      <c r="A51" s="183"/>
      <c r="B51" s="184"/>
      <c r="C51" s="180"/>
      <c r="D51" s="94"/>
      <c r="E51" s="185"/>
      <c r="F51" s="95"/>
      <c r="G51" s="95"/>
    </row>
    <row r="52" spans="1:7" ht="15.6" customHeight="1" x14ac:dyDescent="0.25">
      <c r="A52" s="183"/>
      <c r="B52" s="184"/>
      <c r="C52" s="180"/>
      <c r="D52" s="94"/>
      <c r="E52" s="185"/>
      <c r="F52" s="95"/>
      <c r="G52" s="95"/>
    </row>
    <row r="53" spans="1:7" ht="15.6" customHeight="1" x14ac:dyDescent="0.25">
      <c r="A53" s="183"/>
      <c r="B53" s="184"/>
      <c r="C53" s="180"/>
      <c r="D53" s="94"/>
      <c r="E53" s="185"/>
      <c r="F53" s="95"/>
      <c r="G53" s="95"/>
    </row>
    <row r="54" spans="1:7" ht="15.6" customHeight="1" x14ac:dyDescent="0.25">
      <c r="A54" s="183"/>
      <c r="B54" s="184"/>
      <c r="C54" s="180"/>
      <c r="D54" s="94"/>
      <c r="E54" s="185"/>
      <c r="F54" s="95"/>
      <c r="G54" s="95"/>
    </row>
    <row r="55" spans="1:7" ht="15.6" customHeight="1" x14ac:dyDescent="0.25">
      <c r="A55" s="183"/>
      <c r="B55" s="184"/>
      <c r="C55" s="180"/>
      <c r="D55" s="94"/>
      <c r="E55" s="185"/>
      <c r="F55" s="95"/>
      <c r="G55" s="95"/>
    </row>
    <row r="56" spans="1:7" ht="15.6" customHeight="1" x14ac:dyDescent="0.25">
      <c r="A56" s="183"/>
      <c r="B56" s="184"/>
      <c r="C56" s="180"/>
      <c r="D56" s="94"/>
      <c r="E56" s="185"/>
      <c r="F56" s="95"/>
      <c r="G56" s="95"/>
    </row>
    <row r="57" spans="1:7" ht="15.6" customHeight="1" x14ac:dyDescent="0.25">
      <c r="A57" s="183"/>
      <c r="B57" s="184"/>
      <c r="C57" s="180"/>
      <c r="D57" s="94"/>
      <c r="E57" s="185"/>
      <c r="F57" s="95"/>
      <c r="G57" s="95"/>
    </row>
    <row r="58" spans="1:7" ht="15.6" customHeight="1" x14ac:dyDescent="0.25">
      <c r="A58" s="183"/>
      <c r="B58" s="184"/>
      <c r="C58" s="180"/>
      <c r="D58" s="94"/>
      <c r="E58" s="185"/>
      <c r="F58" s="95"/>
      <c r="G58" s="95"/>
    </row>
    <row r="59" spans="1:7" ht="15.6" customHeight="1" x14ac:dyDescent="0.25">
      <c r="A59" s="183"/>
      <c r="B59" s="184"/>
      <c r="C59" s="180"/>
      <c r="D59" s="94"/>
      <c r="E59" s="185"/>
      <c r="F59" s="95"/>
      <c r="G59" s="95"/>
    </row>
    <row r="60" spans="1:7" ht="15.6" customHeight="1" x14ac:dyDescent="0.25">
      <c r="A60" s="183"/>
      <c r="B60" s="184"/>
      <c r="C60" s="180"/>
      <c r="D60" s="94"/>
      <c r="E60" s="185"/>
      <c r="F60" s="95"/>
      <c r="G60" s="95"/>
    </row>
    <row r="61" spans="1:7" ht="15.6" customHeight="1" x14ac:dyDescent="0.25">
      <c r="A61" s="183"/>
      <c r="B61" s="184"/>
      <c r="C61" s="180"/>
      <c r="D61" s="94"/>
      <c r="E61" s="185"/>
      <c r="F61" s="95"/>
      <c r="G61" s="95"/>
    </row>
    <row r="62" spans="1:7" ht="15.6" customHeight="1" x14ac:dyDescent="0.25">
      <c r="A62" s="183"/>
      <c r="B62" s="184"/>
      <c r="C62" s="180"/>
      <c r="D62" s="94"/>
      <c r="E62" s="185"/>
      <c r="F62" s="95"/>
      <c r="G62" s="95"/>
    </row>
    <row r="63" spans="1:7" ht="15.6" customHeight="1" x14ac:dyDescent="0.25">
      <c r="A63" s="183"/>
      <c r="B63" s="184"/>
      <c r="C63" s="180"/>
      <c r="D63" s="94"/>
      <c r="E63" s="185"/>
      <c r="F63" s="95"/>
      <c r="G63" s="95"/>
    </row>
    <row r="64" spans="1:7" ht="15.6" customHeight="1" x14ac:dyDescent="0.25">
      <c r="A64" s="183"/>
      <c r="B64" s="184"/>
      <c r="C64" s="180"/>
      <c r="D64" s="94"/>
      <c r="E64" s="185"/>
      <c r="F64" s="95"/>
      <c r="G64" s="95"/>
    </row>
    <row r="65" spans="1:7" ht="15.6" customHeight="1" x14ac:dyDescent="0.25">
      <c r="A65" s="183"/>
      <c r="B65" s="184"/>
      <c r="C65" s="180"/>
      <c r="D65" s="94"/>
      <c r="E65" s="185"/>
      <c r="F65" s="95"/>
      <c r="G65" s="95"/>
    </row>
    <row r="66" spans="1:7" ht="15.6" customHeight="1" x14ac:dyDescent="0.25">
      <c r="A66" s="183"/>
      <c r="B66" s="184"/>
      <c r="C66" s="180"/>
      <c r="D66" s="94"/>
      <c r="E66" s="185"/>
      <c r="F66" s="95"/>
      <c r="G66" s="95"/>
    </row>
    <row r="67" spans="1:7" ht="15.6" customHeight="1" x14ac:dyDescent="0.25">
      <c r="A67" s="183"/>
      <c r="B67" s="184"/>
      <c r="C67" s="180"/>
      <c r="D67" s="94"/>
      <c r="E67" s="185"/>
      <c r="F67" s="95"/>
      <c r="G67" s="95"/>
    </row>
    <row r="68" spans="1:7" ht="15.6" customHeight="1" x14ac:dyDescent="0.25">
      <c r="A68" s="183"/>
      <c r="B68" s="184"/>
      <c r="C68" s="180"/>
      <c r="D68" s="94"/>
      <c r="E68" s="185"/>
      <c r="F68" s="95"/>
      <c r="G68" s="95"/>
    </row>
    <row r="69" spans="1:7" ht="15.6" customHeight="1" x14ac:dyDescent="0.25">
      <c r="A69" s="183"/>
      <c r="B69" s="184"/>
      <c r="C69" s="180"/>
      <c r="D69" s="94"/>
      <c r="E69" s="185"/>
      <c r="F69" s="95"/>
      <c r="G69" s="95"/>
    </row>
    <row r="70" spans="1:7" ht="15.6" customHeight="1" x14ac:dyDescent="0.25">
      <c r="A70" s="183"/>
      <c r="B70" s="184"/>
      <c r="C70" s="180"/>
      <c r="D70" s="94"/>
      <c r="E70" s="185"/>
      <c r="F70" s="95"/>
      <c r="G70" s="95"/>
    </row>
    <row r="71" spans="1:7" ht="15.6" customHeight="1" x14ac:dyDescent="0.25">
      <c r="A71" s="183"/>
      <c r="B71" s="184"/>
      <c r="C71" s="180"/>
      <c r="D71" s="94"/>
      <c r="E71" s="185"/>
      <c r="F71" s="95"/>
      <c r="G71" s="95"/>
    </row>
    <row r="72" spans="1:7" ht="15.6" customHeight="1" x14ac:dyDescent="0.25">
      <c r="A72" s="183"/>
      <c r="B72" s="184"/>
      <c r="C72" s="180"/>
      <c r="D72" s="94"/>
      <c r="E72" s="185"/>
      <c r="F72" s="95"/>
      <c r="G72" s="95"/>
    </row>
    <row r="73" spans="1:7" ht="15.6" customHeight="1" x14ac:dyDescent="0.25">
      <c r="A73" s="183"/>
      <c r="B73" s="184"/>
      <c r="C73" s="180"/>
      <c r="D73" s="94"/>
      <c r="E73" s="185"/>
      <c r="F73" s="95"/>
      <c r="G73" s="95"/>
    </row>
    <row r="74" spans="1:7" ht="15.6" customHeight="1" x14ac:dyDescent="0.25">
      <c r="A74" s="183"/>
      <c r="B74" s="184"/>
      <c r="C74" s="180"/>
      <c r="D74" s="94"/>
      <c r="E74" s="185"/>
      <c r="F74" s="95"/>
      <c r="G74" s="95"/>
    </row>
    <row r="75" spans="1:7" ht="15.6" customHeight="1" x14ac:dyDescent="0.25">
      <c r="A75" s="183"/>
      <c r="B75" s="184"/>
      <c r="C75" s="180"/>
      <c r="D75" s="94"/>
      <c r="E75" s="185"/>
      <c r="F75" s="95"/>
      <c r="G75" s="95"/>
    </row>
    <row r="76" spans="1:7" ht="15.6" customHeight="1" x14ac:dyDescent="0.25">
      <c r="A76" s="183"/>
      <c r="B76" s="184"/>
      <c r="C76" s="180"/>
      <c r="D76" s="94"/>
      <c r="E76" s="185"/>
      <c r="F76" s="95"/>
      <c r="G76" s="95"/>
    </row>
    <row r="77" spans="1:7" ht="15.6" customHeight="1" x14ac:dyDescent="0.25">
      <c r="A77" s="183"/>
      <c r="B77" s="184"/>
      <c r="C77" s="180"/>
      <c r="D77" s="94"/>
      <c r="E77" s="185"/>
      <c r="F77" s="95"/>
      <c r="G77" s="95"/>
    </row>
    <row r="78" spans="1:7" ht="15.6" customHeight="1" x14ac:dyDescent="0.25">
      <c r="A78" s="183"/>
      <c r="B78" s="184"/>
      <c r="C78" s="180"/>
      <c r="D78" s="94"/>
      <c r="E78" s="185"/>
      <c r="F78" s="95"/>
      <c r="G78" s="95"/>
    </row>
    <row r="79" spans="1:7" ht="15.6" customHeight="1" x14ac:dyDescent="0.25">
      <c r="A79" s="183"/>
      <c r="B79" s="184"/>
      <c r="C79" s="180"/>
      <c r="D79" s="94"/>
      <c r="E79" s="185"/>
      <c r="F79" s="95"/>
      <c r="G79" s="95"/>
    </row>
    <row r="80" spans="1:7" ht="15.6" customHeight="1" x14ac:dyDescent="0.25">
      <c r="A80" s="183"/>
      <c r="B80" s="184"/>
      <c r="C80" s="180"/>
      <c r="D80" s="94"/>
      <c r="E80" s="185"/>
      <c r="F80" s="95"/>
      <c r="G80" s="95"/>
    </row>
    <row r="81" spans="1:7" ht="15.6" customHeight="1" x14ac:dyDescent="0.25">
      <c r="A81" s="183"/>
      <c r="B81" s="184"/>
      <c r="C81" s="180"/>
      <c r="D81" s="94"/>
      <c r="E81" s="185"/>
      <c r="F81" s="95"/>
      <c r="G81" s="95"/>
    </row>
    <row r="82" spans="1:7" ht="15.6" customHeight="1" x14ac:dyDescent="0.25">
      <c r="A82" s="183"/>
      <c r="B82" s="184"/>
      <c r="C82" s="180"/>
      <c r="D82" s="94"/>
      <c r="E82" s="185"/>
      <c r="F82" s="95"/>
      <c r="G82" s="95"/>
    </row>
    <row r="83" spans="1:7" ht="15.6" customHeight="1" x14ac:dyDescent="0.25">
      <c r="A83" s="183"/>
      <c r="B83" s="184"/>
      <c r="C83" s="180"/>
      <c r="D83" s="94"/>
      <c r="E83" s="185"/>
      <c r="F83" s="95"/>
      <c r="G83" s="95"/>
    </row>
    <row r="84" spans="1:7" ht="15.6" customHeight="1" x14ac:dyDescent="0.25">
      <c r="A84" s="183"/>
      <c r="B84" s="184"/>
      <c r="C84" s="180"/>
      <c r="D84" s="94"/>
      <c r="E84" s="185"/>
      <c r="F84" s="95"/>
      <c r="G84" s="95"/>
    </row>
    <row r="85" spans="1:7" ht="15.6" customHeight="1" x14ac:dyDescent="0.25">
      <c r="A85" s="183"/>
      <c r="B85" s="184"/>
      <c r="C85" s="180"/>
      <c r="D85" s="94"/>
      <c r="E85" s="185"/>
      <c r="F85" s="95"/>
      <c r="G85" s="95"/>
    </row>
    <row r="86" spans="1:7" ht="15.6" customHeight="1" x14ac:dyDescent="0.25">
      <c r="A86" s="183"/>
      <c r="B86" s="184"/>
      <c r="C86" s="180"/>
      <c r="D86" s="94"/>
      <c r="E86" s="185"/>
      <c r="F86" s="95"/>
      <c r="G86" s="95"/>
    </row>
    <row r="87" spans="1:7" ht="15.6" customHeight="1" x14ac:dyDescent="0.25">
      <c r="A87" s="183"/>
      <c r="B87" s="184"/>
      <c r="C87" s="180"/>
      <c r="D87" s="94"/>
      <c r="E87" s="185"/>
      <c r="F87" s="95"/>
      <c r="G87" s="95"/>
    </row>
    <row r="88" spans="1:7" ht="15.6" customHeight="1" x14ac:dyDescent="0.25">
      <c r="A88" s="183"/>
      <c r="B88" s="184"/>
      <c r="C88" s="180"/>
      <c r="D88" s="94"/>
      <c r="E88" s="185"/>
      <c r="F88" s="95"/>
      <c r="G88" s="95"/>
    </row>
    <row r="89" spans="1:7" ht="15.6" customHeight="1" x14ac:dyDescent="0.25">
      <c r="A89" s="183"/>
      <c r="B89" s="184"/>
      <c r="C89" s="180"/>
      <c r="D89" s="94"/>
      <c r="E89" s="185"/>
      <c r="F89" s="95"/>
      <c r="G89" s="95"/>
    </row>
    <row r="90" spans="1:7" ht="15.6" customHeight="1" x14ac:dyDescent="0.25">
      <c r="A90" s="183"/>
      <c r="B90" s="184"/>
      <c r="C90" s="180"/>
      <c r="D90" s="94"/>
      <c r="E90" s="185"/>
      <c r="F90" s="95"/>
      <c r="G90" s="95"/>
    </row>
    <row r="91" spans="1:7" ht="15.6" customHeight="1" x14ac:dyDescent="0.25">
      <c r="A91" s="183"/>
      <c r="B91" s="184"/>
      <c r="C91" s="180"/>
      <c r="D91" s="94"/>
      <c r="E91" s="185"/>
      <c r="F91" s="95"/>
      <c r="G91" s="95"/>
    </row>
    <row r="92" spans="1:7" ht="15.6" customHeight="1" x14ac:dyDescent="0.25">
      <c r="A92" s="183"/>
      <c r="B92" s="184"/>
      <c r="C92" s="180"/>
      <c r="D92" s="94"/>
      <c r="E92" s="185"/>
      <c r="F92" s="95"/>
      <c r="G92" s="95"/>
    </row>
    <row r="93" spans="1:7" ht="15.6" customHeight="1" x14ac:dyDescent="0.25">
      <c r="A93" s="183"/>
      <c r="B93" s="184"/>
      <c r="C93" s="180"/>
      <c r="D93" s="94"/>
      <c r="E93" s="185"/>
      <c r="F93" s="95"/>
      <c r="G93" s="95"/>
    </row>
    <row r="94" spans="1:7" ht="15.6" customHeight="1" x14ac:dyDescent="0.25">
      <c r="A94" s="183"/>
      <c r="B94" s="184"/>
      <c r="C94" s="180"/>
      <c r="D94" s="94"/>
      <c r="E94" s="185"/>
      <c r="F94" s="95"/>
      <c r="G94" s="95"/>
    </row>
    <row r="95" spans="1:7" ht="30" customHeight="1" x14ac:dyDescent="0.25">
      <c r="A95" s="183"/>
      <c r="B95" s="184"/>
      <c r="C95" s="180"/>
      <c r="D95" s="94"/>
      <c r="E95" s="185"/>
      <c r="F95" s="95"/>
      <c r="G95" s="95"/>
    </row>
    <row r="96" spans="1:7" ht="15.6" customHeight="1" x14ac:dyDescent="0.25">
      <c r="A96" s="183"/>
      <c r="B96" s="184"/>
      <c r="C96" s="180"/>
      <c r="D96" s="94"/>
      <c r="E96" s="185"/>
      <c r="F96" s="95"/>
      <c r="G96" s="95"/>
    </row>
    <row r="97" spans="1:7" ht="15.6" customHeight="1" x14ac:dyDescent="0.25">
      <c r="A97" s="183"/>
      <c r="B97" s="184"/>
      <c r="C97" s="180"/>
      <c r="D97" s="94"/>
      <c r="E97" s="185"/>
      <c r="F97" s="95"/>
      <c r="G97" s="95"/>
    </row>
    <row r="98" spans="1:7" ht="41.1" customHeight="1" x14ac:dyDescent="0.25">
      <c r="A98" s="183"/>
      <c r="B98" s="184"/>
      <c r="C98" s="180"/>
      <c r="D98" s="94"/>
      <c r="E98" s="185"/>
      <c r="F98" s="95"/>
      <c r="G98" s="95"/>
    </row>
    <row r="99" spans="1:7" ht="15.6" customHeight="1" x14ac:dyDescent="0.25">
      <c r="A99" s="183"/>
      <c r="B99" s="184"/>
      <c r="C99" s="180"/>
      <c r="D99" s="94"/>
      <c r="E99" s="185"/>
      <c r="F99" s="95"/>
      <c r="G99" s="95"/>
    </row>
    <row r="100" spans="1:7" ht="15.6" customHeight="1" x14ac:dyDescent="0.25">
      <c r="A100" s="183"/>
      <c r="B100" s="184"/>
      <c r="C100" s="180"/>
      <c r="D100" s="94"/>
      <c r="E100" s="185"/>
      <c r="F100" s="95"/>
      <c r="G100" s="95"/>
    </row>
    <row r="101" spans="1:7" ht="15.6" customHeight="1" x14ac:dyDescent="0.25">
      <c r="A101" s="183"/>
      <c r="B101" s="184"/>
      <c r="C101" s="180"/>
      <c r="D101" s="94"/>
      <c r="E101" s="185"/>
      <c r="F101" s="95"/>
      <c r="G101" s="95"/>
    </row>
    <row r="102" spans="1:7" ht="15.6" customHeight="1" x14ac:dyDescent="0.25">
      <c r="A102" s="183"/>
      <c r="B102" s="184"/>
      <c r="C102" s="180"/>
      <c r="D102" s="94"/>
      <c r="E102" s="185"/>
      <c r="F102" s="95"/>
      <c r="G102" s="95"/>
    </row>
    <row r="103" spans="1:7" ht="15.6" customHeight="1" x14ac:dyDescent="0.25">
      <c r="A103" s="183"/>
      <c r="B103" s="184"/>
      <c r="C103" s="180"/>
      <c r="D103" s="94"/>
      <c r="E103" s="185"/>
      <c r="F103" s="95"/>
      <c r="G103" s="95"/>
    </row>
    <row r="104" spans="1:7" ht="15.6" customHeight="1" x14ac:dyDescent="0.25">
      <c r="A104" s="183"/>
      <c r="B104" s="184"/>
      <c r="C104" s="180"/>
      <c r="D104" s="94"/>
      <c r="E104" s="185"/>
      <c r="F104" s="95"/>
      <c r="G104" s="95"/>
    </row>
    <row r="105" spans="1:7" ht="15.6" customHeight="1" x14ac:dyDescent="0.25">
      <c r="A105" s="183"/>
      <c r="B105" s="184"/>
      <c r="C105" s="180"/>
      <c r="D105" s="94"/>
      <c r="E105" s="185"/>
      <c r="F105" s="95"/>
      <c r="G105" s="95"/>
    </row>
    <row r="106" spans="1:7" ht="15.6" customHeight="1" x14ac:dyDescent="0.25">
      <c r="A106" s="183"/>
      <c r="B106" s="184"/>
      <c r="C106" s="180"/>
      <c r="D106" s="94"/>
      <c r="E106" s="185"/>
      <c r="F106" s="95"/>
      <c r="G106" s="95"/>
    </row>
    <row r="107" spans="1:7" ht="15.6" customHeight="1" x14ac:dyDescent="0.25">
      <c r="A107" s="183"/>
      <c r="B107" s="184"/>
      <c r="C107" s="180"/>
      <c r="D107" s="94"/>
      <c r="E107" s="185"/>
      <c r="F107" s="95"/>
      <c r="G107" s="95"/>
    </row>
    <row r="108" spans="1:7" ht="15.6" customHeight="1" x14ac:dyDescent="0.25">
      <c r="A108" s="183"/>
      <c r="B108" s="184"/>
      <c r="C108" s="180"/>
      <c r="D108" s="94"/>
      <c r="E108" s="185"/>
      <c r="F108" s="95"/>
      <c r="G108" s="95"/>
    </row>
    <row r="109" spans="1:7" ht="15.6" customHeight="1" x14ac:dyDescent="0.25">
      <c r="A109" s="183"/>
      <c r="B109" s="184"/>
      <c r="C109" s="180"/>
      <c r="D109" s="94"/>
      <c r="E109" s="185"/>
      <c r="F109" s="95"/>
      <c r="G109" s="95"/>
    </row>
    <row r="110" spans="1:7" ht="15.6" customHeight="1" x14ac:dyDescent="0.25">
      <c r="A110" s="183"/>
      <c r="B110" s="184"/>
      <c r="C110" s="180"/>
      <c r="D110" s="94"/>
      <c r="E110" s="185"/>
      <c r="F110" s="95"/>
      <c r="G110" s="95"/>
    </row>
    <row r="111" spans="1:7" ht="15.6" customHeight="1" x14ac:dyDescent="0.25">
      <c r="A111" s="183"/>
      <c r="B111" s="184"/>
      <c r="C111" s="180"/>
      <c r="D111" s="94"/>
      <c r="E111" s="185"/>
      <c r="F111" s="95"/>
      <c r="G111" s="95"/>
    </row>
    <row r="112" spans="1:7" ht="15.6" customHeight="1" x14ac:dyDescent="0.25">
      <c r="A112" s="183"/>
      <c r="B112" s="184"/>
      <c r="C112" s="180"/>
      <c r="D112" s="94"/>
      <c r="E112" s="185"/>
      <c r="F112" s="95"/>
      <c r="G112" s="95"/>
    </row>
    <row r="113" spans="1:7" ht="15.6" customHeight="1" x14ac:dyDescent="0.25">
      <c r="A113" s="183"/>
      <c r="B113" s="184"/>
      <c r="C113" s="180"/>
      <c r="D113" s="94"/>
      <c r="E113" s="185"/>
      <c r="F113" s="95"/>
      <c r="G113" s="95"/>
    </row>
    <row r="114" spans="1:7" ht="15.6" customHeight="1" x14ac:dyDescent="0.25">
      <c r="A114" s="183"/>
      <c r="B114" s="184"/>
      <c r="C114" s="180"/>
      <c r="D114" s="94"/>
      <c r="E114" s="185"/>
      <c r="F114" s="95"/>
      <c r="G114" s="95"/>
    </row>
    <row r="115" spans="1:7" ht="15.6" customHeight="1" x14ac:dyDescent="0.25">
      <c r="A115" s="183"/>
      <c r="B115" s="184"/>
      <c r="C115" s="180"/>
      <c r="D115" s="94"/>
      <c r="E115" s="185"/>
      <c r="F115" s="95"/>
      <c r="G115" s="95"/>
    </row>
    <row r="116" spans="1:7" ht="15.6" customHeight="1" x14ac:dyDescent="0.25">
      <c r="A116" s="183"/>
      <c r="B116" s="184"/>
      <c r="C116" s="180"/>
      <c r="D116" s="94"/>
      <c r="E116" s="185"/>
      <c r="F116" s="95"/>
      <c r="G116" s="95"/>
    </row>
    <row r="117" spans="1:7" ht="15.6" customHeight="1" x14ac:dyDescent="0.25">
      <c r="A117" s="183"/>
      <c r="B117" s="184"/>
      <c r="C117" s="180"/>
      <c r="D117" s="94"/>
      <c r="E117" s="185"/>
      <c r="F117" s="95"/>
      <c r="G117" s="95"/>
    </row>
    <row r="118" spans="1:7" ht="15.6" customHeight="1" x14ac:dyDescent="0.25">
      <c r="A118" s="183"/>
      <c r="B118" s="184"/>
      <c r="C118" s="180"/>
      <c r="D118" s="94"/>
      <c r="E118" s="185"/>
      <c r="F118" s="95"/>
      <c r="G118" s="95"/>
    </row>
    <row r="119" spans="1:7" ht="15.6" customHeight="1" x14ac:dyDescent="0.25">
      <c r="A119" s="183"/>
      <c r="B119" s="184"/>
      <c r="C119" s="180"/>
      <c r="D119" s="94"/>
      <c r="E119" s="185"/>
      <c r="F119" s="95"/>
      <c r="G119" s="95"/>
    </row>
    <row r="120" spans="1:7" ht="15.6" customHeight="1" x14ac:dyDescent="0.25">
      <c r="A120" s="183"/>
      <c r="B120" s="184"/>
      <c r="C120" s="180"/>
      <c r="D120" s="94"/>
      <c r="E120" s="185"/>
      <c r="F120" s="95"/>
      <c r="G120" s="95"/>
    </row>
    <row r="121" spans="1:7" ht="15.6" customHeight="1" x14ac:dyDescent="0.25">
      <c r="A121" s="183"/>
      <c r="B121" s="184"/>
      <c r="C121" s="180"/>
      <c r="D121" s="94"/>
      <c r="E121" s="185"/>
      <c r="F121" s="95"/>
      <c r="G121" s="95"/>
    </row>
    <row r="122" spans="1:7" ht="15.6" customHeight="1" x14ac:dyDescent="0.25">
      <c r="A122" s="183"/>
      <c r="B122" s="184"/>
      <c r="C122" s="180"/>
      <c r="D122" s="94"/>
      <c r="E122" s="185"/>
      <c r="F122" s="95"/>
      <c r="G122" s="95"/>
    </row>
    <row r="123" spans="1:7" ht="15.6" customHeight="1" x14ac:dyDescent="0.25">
      <c r="A123" s="183"/>
      <c r="B123" s="184"/>
      <c r="C123" s="180"/>
      <c r="D123" s="94"/>
      <c r="E123" s="185"/>
      <c r="F123" s="95"/>
      <c r="G123" s="95"/>
    </row>
    <row r="124" spans="1:7" ht="15.6" customHeight="1" x14ac:dyDescent="0.25">
      <c r="A124" s="183"/>
      <c r="B124" s="184"/>
      <c r="C124" s="180"/>
      <c r="D124" s="94"/>
      <c r="E124" s="185"/>
      <c r="F124" s="95"/>
      <c r="G124" s="95"/>
    </row>
    <row r="125" spans="1:7" ht="15.6" customHeight="1" x14ac:dyDescent="0.25">
      <c r="A125" s="183"/>
      <c r="B125" s="184"/>
      <c r="C125" s="180"/>
      <c r="D125" s="94"/>
      <c r="E125" s="185"/>
      <c r="F125" s="95"/>
      <c r="G125" s="95"/>
    </row>
    <row r="126" spans="1:7" ht="15.6" customHeight="1" x14ac:dyDescent="0.25">
      <c r="A126" s="183"/>
      <c r="B126" s="184"/>
      <c r="C126" s="180"/>
      <c r="D126" s="94"/>
      <c r="E126" s="185"/>
      <c r="F126" s="95"/>
      <c r="G126" s="95"/>
    </row>
    <row r="127" spans="1:7" ht="15.6" customHeight="1" x14ac:dyDescent="0.25">
      <c r="A127" s="183"/>
      <c r="B127" s="184"/>
      <c r="C127" s="180"/>
      <c r="D127" s="94"/>
      <c r="E127" s="185"/>
      <c r="F127" s="95"/>
      <c r="G127" s="95"/>
    </row>
    <row r="128" spans="1:7" ht="15.6" customHeight="1" x14ac:dyDescent="0.25">
      <c r="A128" s="183"/>
      <c r="B128" s="184"/>
      <c r="C128" s="180"/>
      <c r="D128" s="94"/>
      <c r="E128" s="185"/>
      <c r="F128" s="95"/>
      <c r="G128" s="95"/>
    </row>
    <row r="129" spans="1:7" ht="15.6" customHeight="1" x14ac:dyDescent="0.25">
      <c r="A129" s="183"/>
      <c r="B129" s="184"/>
      <c r="C129" s="180"/>
      <c r="D129" s="94"/>
      <c r="E129" s="185"/>
      <c r="F129" s="95"/>
      <c r="G129" s="95"/>
    </row>
    <row r="130" spans="1:7" ht="15.6" customHeight="1" x14ac:dyDescent="0.25">
      <c r="A130" s="183"/>
      <c r="B130" s="184"/>
      <c r="C130" s="180"/>
      <c r="D130" s="94"/>
      <c r="E130" s="185"/>
      <c r="F130" s="95"/>
      <c r="G130" s="95"/>
    </row>
    <row r="131" spans="1:7" ht="15.6" customHeight="1" x14ac:dyDescent="0.25">
      <c r="A131" s="183"/>
      <c r="B131" s="184"/>
      <c r="C131" s="180"/>
      <c r="D131" s="94"/>
      <c r="E131" s="185"/>
      <c r="F131" s="95"/>
      <c r="G131" s="95"/>
    </row>
    <row r="132" spans="1:7" ht="15.6" customHeight="1" x14ac:dyDescent="0.25">
      <c r="A132" s="183"/>
      <c r="B132" s="184"/>
      <c r="C132" s="180"/>
      <c r="D132" s="94"/>
      <c r="E132" s="185"/>
      <c r="F132" s="95"/>
      <c r="G132" s="95"/>
    </row>
    <row r="133" spans="1:7" ht="15.6" customHeight="1" x14ac:dyDescent="0.25">
      <c r="A133" s="183"/>
      <c r="B133" s="184"/>
      <c r="C133" s="180"/>
      <c r="D133" s="94"/>
      <c r="E133" s="185"/>
      <c r="F133" s="95"/>
      <c r="G133" s="95"/>
    </row>
    <row r="134" spans="1:7" ht="15.6" customHeight="1" x14ac:dyDescent="0.25">
      <c r="A134" s="183"/>
      <c r="B134" s="184"/>
      <c r="C134" s="180"/>
      <c r="D134" s="94"/>
      <c r="E134" s="185"/>
      <c r="F134" s="95"/>
      <c r="G134" s="95"/>
    </row>
    <row r="135" spans="1:7" ht="15.6" customHeight="1" x14ac:dyDescent="0.25">
      <c r="A135" s="183"/>
      <c r="B135" s="184"/>
      <c r="C135" s="180"/>
      <c r="D135" s="94"/>
      <c r="E135" s="185"/>
      <c r="F135" s="95"/>
      <c r="G135" s="95"/>
    </row>
    <row r="136" spans="1:7" ht="15.6" customHeight="1" x14ac:dyDescent="0.25">
      <c r="A136" s="183"/>
      <c r="B136" s="184"/>
      <c r="C136" s="180"/>
      <c r="D136" s="94"/>
      <c r="E136" s="185"/>
      <c r="F136" s="95"/>
      <c r="G136" s="95"/>
    </row>
    <row r="137" spans="1:7" ht="15.6" customHeight="1" x14ac:dyDescent="0.25">
      <c r="A137" s="183"/>
      <c r="B137" s="184"/>
      <c r="C137" s="180"/>
      <c r="D137" s="94"/>
      <c r="E137" s="185"/>
      <c r="F137" s="95"/>
      <c r="G137" s="95"/>
    </row>
    <row r="138" spans="1:7" ht="15.6" customHeight="1" x14ac:dyDescent="0.25">
      <c r="A138" s="183"/>
      <c r="B138" s="184"/>
      <c r="C138" s="180"/>
      <c r="D138" s="94"/>
      <c r="E138" s="185"/>
      <c r="F138" s="95"/>
      <c r="G138" s="95"/>
    </row>
    <row r="139" spans="1:7" ht="15.6" customHeight="1" x14ac:dyDescent="0.25">
      <c r="A139" s="183"/>
      <c r="B139" s="184"/>
      <c r="C139" s="180"/>
      <c r="D139" s="94"/>
      <c r="E139" s="185"/>
      <c r="F139" s="95"/>
      <c r="G139" s="95"/>
    </row>
    <row r="140" spans="1:7" ht="15.6" customHeight="1" x14ac:dyDescent="0.25">
      <c r="A140" s="183"/>
      <c r="B140" s="184"/>
      <c r="C140" s="180"/>
      <c r="D140" s="94"/>
      <c r="E140" s="185"/>
      <c r="F140" s="95"/>
      <c r="G140" s="95"/>
    </row>
    <row r="141" spans="1:7" ht="15.6" customHeight="1" x14ac:dyDescent="0.25">
      <c r="A141" s="183"/>
      <c r="B141" s="184"/>
      <c r="C141" s="180"/>
      <c r="D141" s="94"/>
      <c r="E141" s="185"/>
      <c r="F141" s="95"/>
      <c r="G141" s="95"/>
    </row>
    <row r="142" spans="1:7" ht="15.6" customHeight="1" x14ac:dyDescent="0.25">
      <c r="A142" s="183"/>
      <c r="B142" s="184"/>
      <c r="C142" s="180"/>
      <c r="D142" s="94"/>
      <c r="E142" s="185"/>
      <c r="F142" s="95"/>
      <c r="G142" s="95"/>
    </row>
    <row r="143" spans="1:7" ht="15.6" customHeight="1" x14ac:dyDescent="0.25">
      <c r="A143" s="183"/>
      <c r="B143" s="184"/>
      <c r="C143" s="180"/>
      <c r="D143" s="94"/>
      <c r="E143" s="185"/>
      <c r="F143" s="95"/>
      <c r="G143" s="95"/>
    </row>
    <row r="144" spans="1:7" ht="15.6" customHeight="1" x14ac:dyDescent="0.25">
      <c r="A144" s="183"/>
      <c r="B144" s="184"/>
      <c r="C144" s="180"/>
      <c r="D144" s="94"/>
      <c r="E144" s="185"/>
      <c r="F144" s="95"/>
      <c r="G144" s="95"/>
    </row>
    <row r="145" spans="1:7" ht="15.6" customHeight="1" x14ac:dyDescent="0.25">
      <c r="A145" s="183"/>
      <c r="B145" s="184"/>
      <c r="C145" s="180"/>
      <c r="D145" s="94"/>
      <c r="E145" s="185"/>
      <c r="F145" s="95"/>
      <c r="G145" s="95"/>
    </row>
    <row r="146" spans="1:7" ht="15.6" customHeight="1" x14ac:dyDescent="0.25">
      <c r="A146" s="183"/>
      <c r="B146" s="184"/>
      <c r="C146" s="180"/>
      <c r="D146" s="94"/>
      <c r="E146" s="185"/>
      <c r="F146" s="95"/>
      <c r="G146" s="95"/>
    </row>
    <row r="147" spans="1:7" ht="15.6" customHeight="1" x14ac:dyDescent="0.25">
      <c r="A147" s="183"/>
      <c r="B147" s="184"/>
      <c r="C147" s="180"/>
      <c r="D147" s="94"/>
      <c r="E147" s="185"/>
      <c r="F147" s="95"/>
      <c r="G147" s="95"/>
    </row>
    <row r="148" spans="1:7" ht="15.6" customHeight="1" x14ac:dyDescent="0.25">
      <c r="A148" s="183"/>
      <c r="B148" s="184"/>
      <c r="C148" s="180"/>
      <c r="D148" s="94"/>
      <c r="E148" s="185"/>
      <c r="F148" s="95"/>
      <c r="G148" s="95"/>
    </row>
    <row r="149" spans="1:7" ht="15.6" customHeight="1" x14ac:dyDescent="0.25">
      <c r="A149" s="183"/>
      <c r="B149" s="184"/>
      <c r="C149" s="180"/>
      <c r="D149" s="94"/>
      <c r="E149" s="185"/>
      <c r="F149" s="95"/>
      <c r="G149" s="95"/>
    </row>
    <row r="150" spans="1:7" ht="15.6" customHeight="1" x14ac:dyDescent="0.25">
      <c r="A150" s="183"/>
      <c r="B150" s="184"/>
      <c r="C150" s="180"/>
      <c r="D150" s="94"/>
      <c r="E150" s="185"/>
      <c r="F150" s="95"/>
      <c r="G150" s="95"/>
    </row>
    <row r="151" spans="1:7" ht="15.6" customHeight="1" x14ac:dyDescent="0.25">
      <c r="A151" s="183"/>
      <c r="B151" s="184"/>
      <c r="C151" s="180"/>
      <c r="D151" s="94"/>
      <c r="E151" s="185"/>
      <c r="F151" s="95"/>
      <c r="G151" s="95"/>
    </row>
    <row r="152" spans="1:7" ht="15.6" customHeight="1" x14ac:dyDescent="0.25">
      <c r="A152" s="183"/>
      <c r="B152" s="184"/>
      <c r="C152" s="180"/>
      <c r="D152" s="94"/>
      <c r="E152" s="185"/>
      <c r="F152" s="95"/>
      <c r="G152" s="95"/>
    </row>
    <row r="153" spans="1:7" ht="15.6" customHeight="1" x14ac:dyDescent="0.25">
      <c r="A153" s="183"/>
      <c r="B153" s="184"/>
      <c r="C153" s="180"/>
      <c r="D153" s="94"/>
      <c r="E153" s="185"/>
      <c r="F153" s="95"/>
      <c r="G153" s="95"/>
    </row>
    <row r="154" spans="1:7" ht="15.6" customHeight="1" x14ac:dyDescent="0.25">
      <c r="A154" s="183"/>
      <c r="B154" s="184"/>
      <c r="C154" s="180"/>
      <c r="D154" s="94"/>
      <c r="E154" s="185"/>
      <c r="F154" s="95"/>
      <c r="G154" s="95"/>
    </row>
    <row r="155" spans="1:7" ht="15.6" customHeight="1" x14ac:dyDescent="0.25">
      <c r="A155" s="183"/>
      <c r="B155" s="184"/>
      <c r="C155" s="180"/>
      <c r="D155" s="94"/>
      <c r="E155" s="185"/>
      <c r="F155" s="95"/>
      <c r="G155" s="95"/>
    </row>
    <row r="156" spans="1:7" ht="15.6" customHeight="1" x14ac:dyDescent="0.25">
      <c r="A156" s="183"/>
      <c r="B156" s="184"/>
      <c r="C156" s="180"/>
      <c r="D156" s="94"/>
      <c r="E156" s="185"/>
      <c r="F156" s="95"/>
      <c r="G156" s="95"/>
    </row>
    <row r="157" spans="1:7" ht="15.6" customHeight="1" x14ac:dyDescent="0.25">
      <c r="A157" s="183"/>
      <c r="B157" s="184"/>
      <c r="C157" s="180"/>
      <c r="D157" s="94"/>
      <c r="E157" s="185"/>
      <c r="F157" s="95"/>
      <c r="G157" s="95"/>
    </row>
    <row r="158" spans="1:7" ht="15.6" customHeight="1" x14ac:dyDescent="0.25">
      <c r="A158" s="183"/>
      <c r="B158" s="184"/>
      <c r="C158" s="180"/>
      <c r="D158" s="94"/>
      <c r="E158" s="185"/>
      <c r="F158" s="95"/>
      <c r="G158" s="95"/>
    </row>
    <row r="159" spans="1:7" ht="15.6" customHeight="1" x14ac:dyDescent="0.25">
      <c r="A159" s="183"/>
      <c r="B159" s="184"/>
      <c r="C159" s="180"/>
      <c r="D159" s="94"/>
      <c r="E159" s="185"/>
      <c r="F159" s="95"/>
      <c r="G159" s="95"/>
    </row>
    <row r="160" spans="1:7" ht="15.6" customHeight="1" x14ac:dyDescent="0.25">
      <c r="A160" s="183"/>
      <c r="B160" s="184"/>
      <c r="C160" s="180"/>
      <c r="D160" s="94"/>
      <c r="E160" s="185"/>
      <c r="F160" s="95"/>
      <c r="G160" s="95"/>
    </row>
    <row r="161" spans="1:7" ht="15.6" customHeight="1" x14ac:dyDescent="0.25">
      <c r="A161" s="183"/>
      <c r="B161" s="184"/>
      <c r="C161" s="180"/>
      <c r="D161" s="94"/>
      <c r="E161" s="185"/>
      <c r="F161" s="95"/>
      <c r="G161" s="95"/>
    </row>
    <row r="162" spans="1:7" ht="15.6" customHeight="1" x14ac:dyDescent="0.25">
      <c r="A162" s="183"/>
      <c r="B162" s="184"/>
      <c r="C162" s="180"/>
      <c r="D162" s="94"/>
      <c r="E162" s="185"/>
      <c r="F162" s="95"/>
      <c r="G162" s="95"/>
    </row>
    <row r="163" spans="1:7" ht="15.6" customHeight="1" x14ac:dyDescent="0.25">
      <c r="A163" s="183"/>
      <c r="B163" s="184"/>
      <c r="C163" s="180"/>
      <c r="D163" s="94"/>
      <c r="E163" s="185"/>
      <c r="F163" s="95"/>
      <c r="G163" s="95"/>
    </row>
    <row r="164" spans="1:7" ht="15.6" customHeight="1" x14ac:dyDescent="0.25">
      <c r="A164" s="183"/>
      <c r="B164" s="184"/>
      <c r="C164" s="180"/>
      <c r="D164" s="94"/>
      <c r="E164" s="185"/>
      <c r="F164" s="95"/>
      <c r="G164" s="95"/>
    </row>
    <row r="165" spans="1:7" ht="15.6" customHeight="1" x14ac:dyDescent="0.25">
      <c r="A165" s="183"/>
      <c r="B165" s="184"/>
      <c r="C165" s="180"/>
      <c r="D165" s="94"/>
      <c r="E165" s="185"/>
      <c r="F165" s="95"/>
      <c r="G165" s="95"/>
    </row>
    <row r="166" spans="1:7" ht="15.6" customHeight="1" x14ac:dyDescent="0.25">
      <c r="A166" s="183"/>
      <c r="B166" s="184"/>
      <c r="C166" s="180"/>
      <c r="D166" s="94"/>
      <c r="E166" s="185"/>
      <c r="F166" s="95"/>
      <c r="G166" s="95"/>
    </row>
    <row r="167" spans="1:7" x14ac:dyDescent="0.25">
      <c r="A167" s="183"/>
      <c r="B167" s="184"/>
      <c r="C167" s="180"/>
      <c r="D167" s="94"/>
      <c r="E167" s="185"/>
      <c r="F167" s="95"/>
      <c r="G167" s="95"/>
    </row>
    <row r="168" spans="1:7" ht="15.6" customHeight="1" x14ac:dyDescent="0.25">
      <c r="A168" s="183"/>
      <c r="B168" s="184"/>
      <c r="C168" s="180"/>
      <c r="D168" s="94"/>
      <c r="E168" s="185"/>
      <c r="F168" s="95"/>
      <c r="G168" s="95"/>
    </row>
    <row r="169" spans="1:7" ht="15.6" customHeight="1" x14ac:dyDescent="0.25">
      <c r="A169" s="183"/>
      <c r="B169" s="184"/>
      <c r="C169" s="180"/>
      <c r="D169" s="94"/>
      <c r="E169" s="185"/>
      <c r="F169" s="95"/>
      <c r="G169" s="95"/>
    </row>
    <row r="170" spans="1:7" ht="15.6" customHeight="1" x14ac:dyDescent="0.25">
      <c r="A170" s="183"/>
      <c r="B170" s="184"/>
      <c r="C170" s="180"/>
      <c r="D170" s="94"/>
      <c r="E170" s="185"/>
      <c r="F170" s="95"/>
      <c r="G170" s="95"/>
    </row>
    <row r="171" spans="1:7" ht="15.6" customHeight="1" x14ac:dyDescent="0.25">
      <c r="A171" s="183"/>
      <c r="B171" s="184"/>
      <c r="C171" s="180"/>
      <c r="D171" s="94"/>
      <c r="E171" s="185"/>
      <c r="F171" s="95"/>
      <c r="G171" s="95"/>
    </row>
    <row r="172" spans="1:7" ht="15.6" customHeight="1" x14ac:dyDescent="0.25">
      <c r="A172" s="183"/>
      <c r="B172" s="184"/>
      <c r="C172" s="180"/>
      <c r="D172" s="94"/>
      <c r="E172" s="185"/>
      <c r="F172" s="95"/>
      <c r="G172" s="95"/>
    </row>
    <row r="173" spans="1:7" ht="15.6" customHeight="1" x14ac:dyDescent="0.25">
      <c r="A173" s="183"/>
      <c r="B173" s="184"/>
      <c r="C173" s="180"/>
      <c r="D173" s="94"/>
      <c r="E173" s="185"/>
      <c r="F173" s="95"/>
      <c r="G173" s="95"/>
    </row>
    <row r="174" spans="1:7" ht="15.6" customHeight="1" x14ac:dyDescent="0.25">
      <c r="A174" s="183"/>
      <c r="B174" s="184"/>
      <c r="C174" s="180"/>
      <c r="D174" s="94"/>
      <c r="E174" s="185"/>
      <c r="F174" s="95"/>
      <c r="G174" s="95"/>
    </row>
    <row r="175" spans="1:7" ht="15.6" customHeight="1" x14ac:dyDescent="0.25">
      <c r="A175" s="183"/>
      <c r="B175" s="184"/>
      <c r="C175" s="180"/>
      <c r="D175" s="94"/>
      <c r="E175" s="185"/>
      <c r="F175" s="95"/>
      <c r="G175" s="95"/>
    </row>
    <row r="176" spans="1:7" ht="15.6" customHeight="1" x14ac:dyDescent="0.25">
      <c r="A176" s="183"/>
      <c r="B176" s="184"/>
      <c r="C176" s="180"/>
      <c r="D176" s="94"/>
      <c r="E176" s="185"/>
      <c r="F176" s="95"/>
      <c r="G176" s="95"/>
    </row>
    <row r="177" spans="1:7" ht="15.6" customHeight="1" x14ac:dyDescent="0.25">
      <c r="A177" s="183"/>
      <c r="B177" s="184"/>
      <c r="C177" s="180"/>
      <c r="D177" s="94"/>
      <c r="E177" s="185"/>
      <c r="F177" s="95"/>
      <c r="G177" s="95"/>
    </row>
    <row r="178" spans="1:7" ht="15.6" customHeight="1" x14ac:dyDescent="0.25">
      <c r="A178" s="183"/>
      <c r="B178" s="184"/>
      <c r="C178" s="180"/>
      <c r="D178" s="94"/>
      <c r="E178" s="185"/>
      <c r="F178" s="95"/>
      <c r="G178" s="95"/>
    </row>
    <row r="179" spans="1:7" ht="15.6" customHeight="1" x14ac:dyDescent="0.25">
      <c r="A179" s="183"/>
      <c r="B179" s="184"/>
      <c r="C179" s="180"/>
      <c r="D179" s="94"/>
      <c r="E179" s="185"/>
      <c r="F179" s="95"/>
      <c r="G179" s="95"/>
    </row>
    <row r="180" spans="1:7" ht="15.6" customHeight="1" x14ac:dyDescent="0.25">
      <c r="A180" s="183"/>
      <c r="B180" s="184"/>
      <c r="C180" s="180"/>
      <c r="D180" s="94"/>
      <c r="E180" s="185"/>
      <c r="F180" s="95"/>
      <c r="G180" s="95"/>
    </row>
    <row r="181" spans="1:7" ht="15.6" customHeight="1" x14ac:dyDescent="0.25">
      <c r="A181" s="183"/>
      <c r="B181" s="184"/>
      <c r="C181" s="180"/>
      <c r="D181" s="94"/>
      <c r="E181" s="185"/>
      <c r="F181" s="95"/>
      <c r="G181" s="95"/>
    </row>
    <row r="182" spans="1:7" ht="15.6" customHeight="1" x14ac:dyDescent="0.25">
      <c r="A182" s="183"/>
      <c r="B182" s="184"/>
      <c r="C182" s="180"/>
      <c r="D182" s="94"/>
      <c r="E182" s="185"/>
      <c r="F182" s="95"/>
      <c r="G182" s="95"/>
    </row>
    <row r="183" spans="1:7" ht="15.6" customHeight="1" x14ac:dyDescent="0.25">
      <c r="A183" s="183"/>
      <c r="B183" s="184"/>
      <c r="C183" s="180"/>
      <c r="D183" s="94"/>
      <c r="E183" s="185"/>
      <c r="F183" s="95"/>
      <c r="G183" s="95"/>
    </row>
    <row r="184" spans="1:7" ht="15.6" customHeight="1" x14ac:dyDescent="0.25">
      <c r="A184" s="183"/>
      <c r="B184" s="184"/>
      <c r="C184" s="180"/>
      <c r="D184" s="94"/>
      <c r="E184" s="185"/>
      <c r="F184" s="95"/>
      <c r="G184" s="95"/>
    </row>
    <row r="185" spans="1:7" ht="15.6" customHeight="1" x14ac:dyDescent="0.25">
      <c r="A185" s="183"/>
      <c r="B185" s="184"/>
      <c r="C185" s="180"/>
      <c r="D185" s="94"/>
      <c r="E185" s="185"/>
      <c r="F185" s="95"/>
      <c r="G185" s="95"/>
    </row>
    <row r="186" spans="1:7" ht="15.6" customHeight="1" x14ac:dyDescent="0.25">
      <c r="A186" s="183"/>
      <c r="B186" s="184"/>
      <c r="C186" s="180"/>
      <c r="D186" s="94"/>
      <c r="E186" s="185"/>
      <c r="F186" s="95"/>
      <c r="G186" s="95"/>
    </row>
    <row r="187" spans="1:7" ht="15.6" customHeight="1" x14ac:dyDescent="0.25">
      <c r="A187" s="183"/>
      <c r="B187" s="184"/>
      <c r="C187" s="180"/>
      <c r="D187" s="94"/>
      <c r="E187" s="185"/>
      <c r="F187" s="95"/>
      <c r="G187" s="95"/>
    </row>
    <row r="188" spans="1:7" ht="15.6" customHeight="1" x14ac:dyDescent="0.25">
      <c r="A188" s="183"/>
      <c r="B188" s="184"/>
      <c r="C188" s="180"/>
      <c r="D188" s="94"/>
      <c r="E188" s="185"/>
      <c r="F188" s="95"/>
      <c r="G188" s="95"/>
    </row>
    <row r="189" spans="1:7" ht="15.6" customHeight="1" x14ac:dyDescent="0.25">
      <c r="A189" s="183"/>
      <c r="B189" s="184"/>
      <c r="C189" s="180"/>
      <c r="D189" s="94"/>
      <c r="E189" s="185"/>
      <c r="F189" s="95"/>
      <c r="G189" s="95"/>
    </row>
    <row r="190" spans="1:7" ht="15.6" customHeight="1" x14ac:dyDescent="0.25">
      <c r="A190" s="183"/>
      <c r="B190" s="184"/>
      <c r="C190" s="180"/>
      <c r="D190" s="94"/>
      <c r="E190" s="185"/>
      <c r="F190" s="95"/>
      <c r="G190" s="95"/>
    </row>
    <row r="191" spans="1:7" ht="15.6" customHeight="1" x14ac:dyDescent="0.25">
      <c r="A191" s="183"/>
      <c r="B191" s="184"/>
      <c r="C191" s="180"/>
      <c r="D191" s="94"/>
      <c r="E191" s="185"/>
      <c r="F191" s="95"/>
      <c r="G191" s="95"/>
    </row>
    <row r="192" spans="1:7" ht="15.6" customHeight="1" x14ac:dyDescent="0.25">
      <c r="A192" s="183"/>
      <c r="B192" s="184"/>
      <c r="C192" s="180"/>
      <c r="D192" s="94"/>
      <c r="E192" s="185"/>
      <c r="F192" s="95"/>
      <c r="G192" s="95"/>
    </row>
    <row r="193" spans="1:7" ht="15.6" customHeight="1" x14ac:dyDescent="0.25">
      <c r="A193" s="183"/>
      <c r="B193" s="184"/>
      <c r="C193" s="180"/>
      <c r="D193" s="94"/>
      <c r="E193" s="185"/>
      <c r="F193" s="95"/>
      <c r="G193" s="95"/>
    </row>
    <row r="194" spans="1:7" ht="15.6" customHeight="1" x14ac:dyDescent="0.25">
      <c r="A194" s="183"/>
      <c r="B194" s="184"/>
      <c r="C194" s="180"/>
      <c r="D194" s="94"/>
      <c r="E194" s="185"/>
      <c r="F194" s="95"/>
      <c r="G194" s="95"/>
    </row>
    <row r="195" spans="1:7" ht="15.6" customHeight="1" x14ac:dyDescent="0.25">
      <c r="A195" s="183"/>
      <c r="B195" s="184"/>
      <c r="C195" s="180"/>
      <c r="D195" s="94"/>
      <c r="E195" s="185"/>
      <c r="F195" s="95"/>
      <c r="G195" s="95"/>
    </row>
    <row r="196" spans="1:7" ht="15.6" customHeight="1" x14ac:dyDescent="0.25">
      <c r="A196" s="183"/>
      <c r="B196" s="184"/>
      <c r="C196" s="180"/>
      <c r="D196" s="94"/>
      <c r="E196" s="185"/>
      <c r="F196" s="95"/>
      <c r="G196" s="95"/>
    </row>
    <row r="197" spans="1:7" ht="15.6" customHeight="1" x14ac:dyDescent="0.25">
      <c r="A197" s="183"/>
      <c r="B197" s="184"/>
      <c r="C197" s="180"/>
      <c r="D197" s="94"/>
      <c r="E197" s="185"/>
      <c r="F197" s="95"/>
      <c r="G197" s="95"/>
    </row>
    <row r="198" spans="1:7" ht="15.6" customHeight="1" x14ac:dyDescent="0.25">
      <c r="A198" s="183"/>
      <c r="B198" s="184"/>
      <c r="C198" s="180"/>
      <c r="D198" s="94"/>
      <c r="E198" s="185"/>
      <c r="F198" s="95"/>
      <c r="G198" s="95"/>
    </row>
    <row r="199" spans="1:7" ht="15.6" customHeight="1" x14ac:dyDescent="0.25">
      <c r="A199" s="183"/>
      <c r="B199" s="184"/>
      <c r="C199" s="180"/>
      <c r="D199" s="94"/>
      <c r="E199" s="185"/>
      <c r="F199" s="95"/>
      <c r="G199" s="95"/>
    </row>
    <row r="200" spans="1:7" ht="15.6" customHeight="1" x14ac:dyDescent="0.25">
      <c r="A200" s="183"/>
      <c r="B200" s="184"/>
      <c r="C200" s="180"/>
      <c r="D200" s="94"/>
      <c r="E200" s="185"/>
      <c r="F200" s="95"/>
      <c r="G200" s="95"/>
    </row>
    <row r="201" spans="1:7" ht="15.6" customHeight="1" x14ac:dyDescent="0.25">
      <c r="A201" s="183"/>
      <c r="B201" s="184"/>
      <c r="C201" s="180"/>
      <c r="D201" s="94"/>
      <c r="E201" s="185"/>
      <c r="F201" s="95"/>
      <c r="G201" s="95"/>
    </row>
    <row r="202" spans="1:7" ht="15.6" customHeight="1" x14ac:dyDescent="0.25">
      <c r="A202" s="183"/>
      <c r="B202" s="184"/>
      <c r="C202" s="180"/>
      <c r="D202" s="94"/>
      <c r="E202" s="185"/>
      <c r="F202" s="95"/>
      <c r="G202" s="95"/>
    </row>
    <row r="203" spans="1:7" ht="15.6" customHeight="1" x14ac:dyDescent="0.25">
      <c r="A203" s="183"/>
      <c r="B203" s="184"/>
      <c r="C203" s="180"/>
      <c r="D203" s="94"/>
      <c r="E203" s="185"/>
      <c r="F203" s="95"/>
      <c r="G203" s="95"/>
    </row>
    <row r="204" spans="1:7" ht="15.6" customHeight="1" x14ac:dyDescent="0.25">
      <c r="A204" s="183"/>
      <c r="B204" s="184"/>
      <c r="C204" s="180"/>
      <c r="D204" s="94"/>
      <c r="E204" s="185"/>
      <c r="F204" s="95"/>
      <c r="G204" s="95"/>
    </row>
    <row r="205" spans="1:7" ht="15.6" customHeight="1" x14ac:dyDescent="0.25">
      <c r="A205" s="183"/>
      <c r="B205" s="184"/>
      <c r="C205" s="180"/>
      <c r="D205" s="94"/>
      <c r="E205" s="185"/>
      <c r="F205" s="95"/>
      <c r="G205" s="95"/>
    </row>
    <row r="206" spans="1:7" ht="15.6" customHeight="1" x14ac:dyDescent="0.25">
      <c r="A206" s="183"/>
      <c r="B206" s="184"/>
      <c r="C206" s="180"/>
      <c r="D206" s="94"/>
      <c r="E206" s="185"/>
      <c r="F206" s="95"/>
      <c r="G206" s="95"/>
    </row>
    <row r="207" spans="1:7" ht="15.6" customHeight="1" x14ac:dyDescent="0.25">
      <c r="A207" s="183"/>
      <c r="B207" s="184"/>
      <c r="C207" s="180"/>
      <c r="D207" s="94"/>
      <c r="E207" s="185"/>
      <c r="F207" s="95"/>
      <c r="G207" s="95"/>
    </row>
    <row r="208" spans="1:7" ht="15.6" customHeight="1" x14ac:dyDescent="0.25">
      <c r="A208" s="183"/>
      <c r="B208" s="184"/>
      <c r="C208" s="180"/>
      <c r="D208" s="94"/>
      <c r="E208" s="185"/>
      <c r="F208" s="95"/>
      <c r="G208" s="95"/>
    </row>
    <row r="209" spans="1:7" ht="15.6" customHeight="1" x14ac:dyDescent="0.25">
      <c r="A209" s="183"/>
      <c r="B209" s="184"/>
      <c r="C209" s="180"/>
      <c r="D209" s="94"/>
      <c r="E209" s="185"/>
      <c r="F209" s="95"/>
      <c r="G209" s="95"/>
    </row>
    <row r="210" spans="1:7" ht="15.6" customHeight="1" x14ac:dyDescent="0.25">
      <c r="A210" s="183"/>
      <c r="B210" s="184"/>
      <c r="C210" s="180"/>
      <c r="D210" s="94"/>
      <c r="E210" s="185"/>
      <c r="F210" s="95"/>
      <c r="G210" s="95"/>
    </row>
    <row r="211" spans="1:7" ht="15.6" customHeight="1" x14ac:dyDescent="0.25">
      <c r="A211" s="183"/>
      <c r="B211" s="184"/>
      <c r="C211" s="180"/>
      <c r="D211" s="94"/>
      <c r="E211" s="185"/>
      <c r="F211" s="95"/>
      <c r="G211" s="95"/>
    </row>
    <row r="212" spans="1:7" ht="15.6" customHeight="1" x14ac:dyDescent="0.25">
      <c r="A212" s="183"/>
      <c r="B212" s="184"/>
      <c r="C212" s="180"/>
      <c r="D212" s="94"/>
      <c r="E212" s="185"/>
      <c r="F212" s="95"/>
      <c r="G212" s="95"/>
    </row>
    <row r="213" spans="1:7" ht="15.6" customHeight="1" x14ac:dyDescent="0.25">
      <c r="A213" s="183"/>
      <c r="B213" s="184"/>
      <c r="C213" s="180"/>
      <c r="D213" s="94"/>
      <c r="E213" s="185"/>
      <c r="F213" s="95"/>
      <c r="G213" s="95"/>
    </row>
    <row r="214" spans="1:7" ht="15.6" customHeight="1" x14ac:dyDescent="0.25">
      <c r="A214" s="183"/>
      <c r="B214" s="184"/>
      <c r="C214" s="180"/>
      <c r="D214" s="94"/>
      <c r="E214" s="185"/>
      <c r="F214" s="95"/>
      <c r="G214" s="95"/>
    </row>
    <row r="215" spans="1:7" ht="15.6" customHeight="1" x14ac:dyDescent="0.25">
      <c r="A215" s="183"/>
      <c r="B215" s="184"/>
      <c r="C215" s="180"/>
      <c r="D215" s="94"/>
      <c r="E215" s="185"/>
      <c r="F215" s="95"/>
      <c r="G215" s="95"/>
    </row>
    <row r="216" spans="1:7" ht="15.6" customHeight="1" x14ac:dyDescent="0.25">
      <c r="A216" s="183"/>
      <c r="B216" s="184"/>
      <c r="C216" s="180"/>
      <c r="D216" s="94"/>
      <c r="E216" s="185"/>
      <c r="F216" s="95"/>
      <c r="G216" s="95"/>
    </row>
    <row r="217" spans="1:7" ht="15.6" customHeight="1" x14ac:dyDescent="0.25">
      <c r="A217" s="183"/>
      <c r="B217" s="184"/>
      <c r="C217" s="180"/>
      <c r="D217" s="94"/>
      <c r="E217" s="185"/>
      <c r="F217" s="95"/>
      <c r="G217" s="95"/>
    </row>
    <row r="218" spans="1:7" ht="15.6" customHeight="1" x14ac:dyDescent="0.25">
      <c r="A218" s="183"/>
      <c r="B218" s="184"/>
      <c r="C218" s="180"/>
      <c r="D218" s="94"/>
      <c r="E218" s="185"/>
      <c r="F218" s="95"/>
      <c r="G218" s="95"/>
    </row>
    <row r="219" spans="1:7" ht="15.6" customHeight="1" x14ac:dyDescent="0.25">
      <c r="A219" s="183"/>
      <c r="B219" s="184"/>
      <c r="C219" s="180"/>
      <c r="D219" s="94"/>
      <c r="E219" s="185"/>
      <c r="F219" s="95"/>
      <c r="G219" s="95"/>
    </row>
    <row r="220" spans="1:7" ht="15.6" customHeight="1" x14ac:dyDescent="0.25">
      <c r="A220" s="183"/>
      <c r="B220" s="184"/>
      <c r="C220" s="180"/>
      <c r="D220" s="94"/>
      <c r="E220" s="185"/>
      <c r="F220" s="95"/>
      <c r="G220" s="95"/>
    </row>
    <row r="221" spans="1:7" ht="15.6" customHeight="1" x14ac:dyDescent="0.25">
      <c r="A221" s="183"/>
      <c r="B221" s="184"/>
      <c r="C221" s="180"/>
      <c r="D221" s="94"/>
      <c r="E221" s="185"/>
      <c r="F221" s="95"/>
      <c r="G221" s="95"/>
    </row>
    <row r="222" spans="1:7" ht="15.6" customHeight="1" x14ac:dyDescent="0.25">
      <c r="A222" s="183"/>
      <c r="B222" s="184"/>
      <c r="C222" s="180"/>
      <c r="D222" s="94"/>
      <c r="E222" s="185"/>
      <c r="F222" s="95"/>
      <c r="G222" s="95"/>
    </row>
    <row r="223" spans="1:7" ht="15.6" customHeight="1" x14ac:dyDescent="0.25">
      <c r="A223" s="183"/>
      <c r="B223" s="184"/>
      <c r="C223" s="180"/>
      <c r="D223" s="94"/>
      <c r="E223" s="185"/>
      <c r="F223" s="95"/>
      <c r="G223" s="95"/>
    </row>
    <row r="224" spans="1:7" ht="15.6" customHeight="1" x14ac:dyDescent="0.25">
      <c r="A224" s="183"/>
      <c r="B224" s="184"/>
      <c r="C224" s="180"/>
      <c r="D224" s="94"/>
      <c r="E224" s="185"/>
      <c r="F224" s="95"/>
      <c r="G224" s="95"/>
    </row>
    <row r="225" spans="1:7" ht="15.6" customHeight="1" x14ac:dyDescent="0.25">
      <c r="A225" s="183"/>
      <c r="B225" s="184"/>
      <c r="C225" s="180"/>
      <c r="D225" s="94"/>
      <c r="E225" s="185"/>
      <c r="F225" s="95"/>
      <c r="G225" s="95"/>
    </row>
    <row r="226" spans="1:7" ht="15.6" customHeight="1" x14ac:dyDescent="0.25">
      <c r="A226" s="183"/>
      <c r="B226" s="184"/>
      <c r="C226" s="180"/>
      <c r="D226" s="94"/>
      <c r="E226" s="185"/>
      <c r="F226" s="95"/>
      <c r="G226" s="95"/>
    </row>
    <row r="227" spans="1:7" ht="15.6" customHeight="1" x14ac:dyDescent="0.25">
      <c r="A227" s="183"/>
      <c r="B227" s="184"/>
      <c r="C227" s="180"/>
      <c r="D227" s="94"/>
      <c r="E227" s="185"/>
      <c r="F227" s="95"/>
      <c r="G227" s="95"/>
    </row>
    <row r="228" spans="1:7" ht="15.6" customHeight="1" x14ac:dyDescent="0.25">
      <c r="A228" s="183"/>
      <c r="B228" s="184"/>
      <c r="C228" s="180"/>
      <c r="D228" s="94"/>
      <c r="E228" s="185"/>
      <c r="F228" s="95"/>
      <c r="G228" s="95"/>
    </row>
    <row r="229" spans="1:7" ht="15.6" customHeight="1" x14ac:dyDescent="0.25">
      <c r="A229" s="183"/>
      <c r="B229" s="184"/>
      <c r="C229" s="180"/>
      <c r="D229" s="94"/>
      <c r="E229" s="185"/>
      <c r="F229" s="95"/>
      <c r="G229" s="95"/>
    </row>
    <row r="230" spans="1:7" ht="15.6" customHeight="1" x14ac:dyDescent="0.25">
      <c r="A230" s="183"/>
      <c r="B230" s="184"/>
      <c r="C230" s="180"/>
      <c r="D230" s="94"/>
      <c r="E230" s="185"/>
      <c r="F230" s="95"/>
      <c r="G230" s="95"/>
    </row>
    <row r="231" spans="1:7" ht="15.6" customHeight="1" x14ac:dyDescent="0.25">
      <c r="A231" s="183"/>
      <c r="B231" s="184"/>
      <c r="C231" s="180"/>
      <c r="D231" s="94"/>
      <c r="E231" s="185"/>
      <c r="F231" s="95"/>
      <c r="G231" s="95"/>
    </row>
    <row r="232" spans="1:7" ht="15.6" customHeight="1" x14ac:dyDescent="0.25">
      <c r="A232" s="183"/>
      <c r="B232" s="184"/>
      <c r="C232" s="180"/>
      <c r="D232" s="94"/>
      <c r="E232" s="185"/>
      <c r="F232" s="95"/>
      <c r="G232" s="95"/>
    </row>
    <row r="233" spans="1:7" ht="15.6" customHeight="1" x14ac:dyDescent="0.25">
      <c r="A233" s="183"/>
      <c r="B233" s="184"/>
      <c r="C233" s="180"/>
      <c r="D233" s="94"/>
      <c r="E233" s="185"/>
      <c r="F233" s="95"/>
      <c r="G233" s="95"/>
    </row>
    <row r="234" spans="1:7" ht="15.6" customHeight="1" x14ac:dyDescent="0.25">
      <c r="A234" s="183"/>
      <c r="B234" s="184"/>
      <c r="C234" s="180"/>
      <c r="D234" s="94"/>
      <c r="E234" s="185"/>
      <c r="F234" s="95"/>
      <c r="G234" s="95"/>
    </row>
    <row r="235" spans="1:7" ht="15.6" customHeight="1" x14ac:dyDescent="0.25">
      <c r="A235" s="183"/>
      <c r="B235" s="184"/>
      <c r="C235" s="180"/>
      <c r="D235" s="94"/>
      <c r="E235" s="185"/>
      <c r="F235" s="95"/>
      <c r="G235" s="95"/>
    </row>
    <row r="236" spans="1:7" ht="15.6" customHeight="1" x14ac:dyDescent="0.25">
      <c r="A236" s="183"/>
      <c r="B236" s="184"/>
      <c r="C236" s="180"/>
      <c r="D236" s="94"/>
      <c r="E236" s="185"/>
      <c r="F236" s="95"/>
      <c r="G236" s="95"/>
    </row>
    <row r="237" spans="1:7" ht="15.6" customHeight="1" x14ac:dyDescent="0.25">
      <c r="A237" s="183"/>
      <c r="B237" s="184"/>
      <c r="C237" s="180"/>
      <c r="D237" s="94"/>
      <c r="E237" s="185"/>
      <c r="F237" s="95"/>
      <c r="G237" s="95"/>
    </row>
    <row r="238" spans="1:7" ht="15.6" customHeight="1" x14ac:dyDescent="0.25">
      <c r="A238" s="183"/>
      <c r="B238" s="184"/>
      <c r="C238" s="180"/>
      <c r="D238" s="94"/>
      <c r="E238" s="185"/>
      <c r="F238" s="95"/>
      <c r="G238" s="95"/>
    </row>
    <row r="239" spans="1:7" ht="15.6" customHeight="1" x14ac:dyDescent="0.25">
      <c r="A239" s="183"/>
      <c r="B239" s="184"/>
      <c r="C239" s="180"/>
      <c r="D239" s="94"/>
      <c r="E239" s="185"/>
      <c r="F239" s="95"/>
      <c r="G239" s="95"/>
    </row>
    <row r="240" spans="1:7" ht="15.6" customHeight="1" x14ac:dyDescent="0.25">
      <c r="A240" s="183"/>
      <c r="B240" s="184"/>
      <c r="C240" s="180"/>
      <c r="D240" s="94"/>
      <c r="E240" s="185"/>
      <c r="F240" s="95"/>
      <c r="G240" s="95"/>
    </row>
    <row r="241" spans="1:7" ht="15.6" customHeight="1" x14ac:dyDescent="0.25">
      <c r="A241" s="183"/>
      <c r="B241" s="184"/>
      <c r="C241" s="180"/>
      <c r="D241" s="94"/>
      <c r="E241" s="185"/>
      <c r="F241" s="95"/>
      <c r="G241" s="95"/>
    </row>
    <row r="242" spans="1:7" ht="15.6" customHeight="1" x14ac:dyDescent="0.25">
      <c r="A242" s="183"/>
      <c r="B242" s="184"/>
      <c r="C242" s="180"/>
      <c r="D242" s="94"/>
      <c r="E242" s="185"/>
      <c r="F242" s="95"/>
      <c r="G242" s="95"/>
    </row>
    <row r="243" spans="1:7" ht="15.6" customHeight="1" x14ac:dyDescent="0.25">
      <c r="A243" s="183"/>
      <c r="B243" s="184"/>
      <c r="C243" s="180"/>
      <c r="D243" s="94"/>
      <c r="E243" s="185"/>
      <c r="F243" s="95"/>
      <c r="G243" s="95"/>
    </row>
    <row r="244" spans="1:7" ht="15.6" customHeight="1" x14ac:dyDescent="0.25">
      <c r="A244" s="183"/>
      <c r="B244" s="184"/>
      <c r="C244" s="180"/>
      <c r="D244" s="94"/>
      <c r="E244" s="185"/>
      <c r="F244" s="95"/>
      <c r="G244" s="95"/>
    </row>
    <row r="245" spans="1:7" ht="15.6" customHeight="1" x14ac:dyDescent="0.25">
      <c r="A245" s="183"/>
      <c r="B245" s="184"/>
      <c r="C245" s="180"/>
      <c r="D245" s="94"/>
      <c r="E245" s="185"/>
      <c r="F245" s="95"/>
      <c r="G245" s="95"/>
    </row>
    <row r="246" spans="1:7" ht="15.6" customHeight="1" x14ac:dyDescent="0.25">
      <c r="A246" s="183"/>
      <c r="B246" s="184"/>
      <c r="C246" s="180"/>
      <c r="D246" s="94"/>
      <c r="E246" s="185"/>
      <c r="F246" s="95"/>
      <c r="G246" s="95"/>
    </row>
    <row r="247" spans="1:7" x14ac:dyDescent="0.25">
      <c r="A247" s="183"/>
      <c r="B247" s="184"/>
      <c r="C247" s="180"/>
      <c r="D247" s="94"/>
      <c r="E247" s="185"/>
      <c r="F247" s="95"/>
      <c r="G247" s="95"/>
    </row>
    <row r="248" spans="1:7" ht="15.6" customHeight="1" x14ac:dyDescent="0.25">
      <c r="A248" s="183"/>
      <c r="B248" s="184"/>
      <c r="C248" s="180"/>
      <c r="D248" s="94"/>
      <c r="E248" s="185"/>
      <c r="F248" s="95"/>
      <c r="G248" s="95"/>
    </row>
    <row r="249" spans="1:7" ht="15.6" customHeight="1" x14ac:dyDescent="0.25">
      <c r="A249" s="183"/>
      <c r="B249" s="184"/>
      <c r="C249" s="180"/>
      <c r="D249" s="94"/>
      <c r="E249" s="185"/>
      <c r="F249" s="95"/>
      <c r="G249" s="95"/>
    </row>
    <row r="250" spans="1:7" ht="15.6" customHeight="1" x14ac:dyDescent="0.25">
      <c r="A250" s="183"/>
      <c r="B250" s="184"/>
      <c r="C250" s="180"/>
      <c r="D250" s="94"/>
      <c r="E250" s="185"/>
      <c r="F250" s="95"/>
      <c r="G250" s="95"/>
    </row>
    <row r="251" spans="1:7" ht="15.6" customHeight="1" x14ac:dyDescent="0.25">
      <c r="A251" s="88"/>
      <c r="B251" s="179"/>
      <c r="C251" s="180"/>
      <c r="D251" s="94"/>
      <c r="E251" s="185"/>
      <c r="F251" s="95"/>
      <c r="G251" s="95"/>
    </row>
    <row r="252" spans="1:7" ht="15.6" customHeight="1" x14ac:dyDescent="0.25">
      <c r="A252" s="183"/>
      <c r="B252" s="184"/>
      <c r="C252" s="180"/>
      <c r="D252" s="94"/>
      <c r="E252" s="185"/>
      <c r="F252" s="95"/>
      <c r="G252" s="95"/>
    </row>
    <row r="253" spans="1:7" ht="15.6" customHeight="1" x14ac:dyDescent="0.25">
      <c r="A253" s="88"/>
      <c r="B253" s="179"/>
      <c r="C253" s="180"/>
      <c r="D253" s="94"/>
      <c r="E253" s="185"/>
      <c r="F253" s="95"/>
      <c r="G253" s="95"/>
    </row>
    <row r="254" spans="1:7" ht="15.6" customHeight="1" x14ac:dyDescent="0.25">
      <c r="A254" s="183"/>
      <c r="B254" s="184"/>
      <c r="C254" s="180"/>
      <c r="D254" s="94"/>
      <c r="E254" s="185"/>
      <c r="F254" s="95"/>
      <c r="G254" s="95"/>
    </row>
    <row r="255" spans="1:7" x14ac:dyDescent="0.25">
      <c r="A255" s="183"/>
      <c r="B255" s="184"/>
      <c r="C255" s="180"/>
      <c r="D255" s="94"/>
      <c r="E255" s="185"/>
      <c r="F255" s="95"/>
      <c r="G255" s="95"/>
    </row>
    <row r="256" spans="1:7" x14ac:dyDescent="0.25">
      <c r="A256" s="183"/>
      <c r="B256" s="186"/>
      <c r="C256" s="180"/>
      <c r="D256" s="94"/>
      <c r="E256" s="185"/>
      <c r="F256" s="95"/>
      <c r="G256" s="95"/>
    </row>
    <row r="257" spans="1:7" x14ac:dyDescent="0.25">
      <c r="A257" s="183"/>
      <c r="B257" s="184"/>
      <c r="C257" s="180"/>
      <c r="D257" s="94"/>
      <c r="E257" s="185"/>
      <c r="F257" s="95"/>
      <c r="G257" s="95"/>
    </row>
    <row r="258" spans="1:7" x14ac:dyDescent="0.25">
      <c r="A258" s="183"/>
      <c r="B258" s="184"/>
      <c r="C258" s="180"/>
      <c r="D258" s="94"/>
      <c r="E258" s="185"/>
      <c r="F258" s="95"/>
      <c r="G258" s="95"/>
    </row>
    <row r="259" spans="1:7" x14ac:dyDescent="0.25">
      <c r="A259" s="183"/>
      <c r="B259" s="186"/>
      <c r="C259" s="180"/>
      <c r="D259" s="94"/>
      <c r="E259" s="185"/>
      <c r="F259" s="95"/>
      <c r="G259" s="95"/>
    </row>
    <row r="260" spans="1:7" x14ac:dyDescent="0.25">
      <c r="A260" s="183"/>
      <c r="B260" s="186"/>
      <c r="C260" s="180"/>
      <c r="D260" s="94"/>
      <c r="E260" s="185"/>
      <c r="F260" s="95"/>
      <c r="G260" s="95"/>
    </row>
    <row r="261" spans="1:7" x14ac:dyDescent="0.25">
      <c r="A261" s="183"/>
      <c r="B261" s="186"/>
      <c r="C261" s="180"/>
      <c r="D261" s="94"/>
      <c r="E261" s="185"/>
      <c r="F261" s="95"/>
      <c r="G261" s="95"/>
    </row>
    <row r="262" spans="1:7" x14ac:dyDescent="0.25">
      <c r="A262" s="183"/>
      <c r="B262" s="184"/>
      <c r="C262" s="180"/>
      <c r="D262" s="94"/>
      <c r="E262" s="185"/>
      <c r="F262" s="95"/>
      <c r="G262" s="95"/>
    </row>
    <row r="263" spans="1:7" x14ac:dyDescent="0.25">
      <c r="A263" s="183"/>
      <c r="B263" s="186"/>
      <c r="C263" s="180"/>
      <c r="D263" s="94"/>
      <c r="E263" s="185"/>
      <c r="F263" s="95"/>
      <c r="G263" s="95"/>
    </row>
    <row r="264" spans="1:7" x14ac:dyDescent="0.25">
      <c r="A264" s="183"/>
      <c r="B264" s="184"/>
      <c r="C264" s="180"/>
      <c r="D264" s="94"/>
      <c r="E264" s="185"/>
      <c r="F264" s="95"/>
      <c r="G264" s="95"/>
    </row>
    <row r="265" spans="1:7" x14ac:dyDescent="0.25">
      <c r="A265" s="183"/>
      <c r="B265" s="186"/>
      <c r="C265" s="180"/>
      <c r="D265" s="94"/>
      <c r="E265" s="185"/>
      <c r="F265" s="95"/>
      <c r="G265" s="95"/>
    </row>
    <row r="266" spans="1:7" x14ac:dyDescent="0.25">
      <c r="A266" s="183"/>
      <c r="B266" s="184"/>
      <c r="C266" s="180"/>
      <c r="D266" s="94"/>
      <c r="E266" s="185"/>
      <c r="F266" s="95"/>
      <c r="G266" s="95"/>
    </row>
    <row r="267" spans="1:7" x14ac:dyDescent="0.25">
      <c r="A267" s="183"/>
      <c r="B267" s="186"/>
      <c r="C267" s="180"/>
      <c r="D267" s="94"/>
      <c r="E267" s="185"/>
      <c r="F267" s="95"/>
      <c r="G267" s="95"/>
    </row>
    <row r="268" spans="1:7" x14ac:dyDescent="0.25">
      <c r="A268" s="183"/>
      <c r="B268" s="186"/>
      <c r="C268" s="180"/>
      <c r="D268" s="94"/>
      <c r="E268" s="185"/>
      <c r="F268" s="95"/>
      <c r="G268" s="95"/>
    </row>
    <row r="269" spans="1:7" x14ac:dyDescent="0.25">
      <c r="A269" s="183"/>
      <c r="B269" s="186"/>
      <c r="C269" s="180"/>
      <c r="D269" s="94"/>
      <c r="E269" s="185"/>
      <c r="F269" s="95"/>
      <c r="G269" s="95"/>
    </row>
    <row r="270" spans="1:7" x14ac:dyDescent="0.25">
      <c r="A270" s="183"/>
      <c r="B270" s="186"/>
      <c r="C270" s="180"/>
      <c r="D270" s="94"/>
      <c r="E270" s="185"/>
      <c r="F270" s="95"/>
      <c r="G270" s="95"/>
    </row>
    <row r="271" spans="1:7" x14ac:dyDescent="0.25">
      <c r="A271" s="183"/>
      <c r="B271" s="186"/>
      <c r="C271" s="180"/>
      <c r="D271" s="94"/>
      <c r="E271" s="185"/>
      <c r="F271" s="95"/>
      <c r="G271" s="95"/>
    </row>
    <row r="272" spans="1:7" x14ac:dyDescent="0.25">
      <c r="A272" s="183"/>
      <c r="B272" s="186"/>
      <c r="C272" s="180"/>
      <c r="D272" s="94"/>
      <c r="E272" s="185"/>
      <c r="F272" s="95"/>
      <c r="G272" s="95"/>
    </row>
    <row r="273" spans="1:7" x14ac:dyDescent="0.25">
      <c r="A273" s="183"/>
      <c r="B273" s="186"/>
      <c r="C273" s="180"/>
      <c r="D273" s="94"/>
      <c r="E273" s="185"/>
      <c r="F273" s="95"/>
      <c r="G273" s="95"/>
    </row>
  </sheetData>
  <mergeCells count="2">
    <mergeCell ref="A2:G2"/>
    <mergeCell ref="A1:G1"/>
  </mergeCells>
  <phoneticPr fontId="54"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2"/>
  <sheetViews>
    <sheetView zoomScale="60" zoomScaleNormal="60" zoomScaleSheetLayoutView="100" workbookViewId="0">
      <selection activeCell="A5" sqref="A5:G262"/>
    </sheetView>
  </sheetViews>
  <sheetFormatPr defaultColWidth="9.21875" defaultRowHeight="13.2" x14ac:dyDescent="0.25"/>
  <cols>
    <col min="1" max="1" width="15.5546875" style="50" customWidth="1"/>
    <col min="2" max="2" width="20.21875" style="50" customWidth="1"/>
    <col min="3" max="4" width="15.5546875" style="56" customWidth="1"/>
    <col min="5" max="5" width="15.5546875" style="57" customWidth="1"/>
    <col min="6" max="7" width="15.5546875" style="58" customWidth="1"/>
    <col min="8" max="8" width="14.77734375" style="50" customWidth="1"/>
    <col min="9" max="9" width="15.5546875" style="50" customWidth="1"/>
    <col min="10" max="16384" width="9.21875" style="50"/>
  </cols>
  <sheetData>
    <row r="1" spans="1:15" ht="66.75" customHeight="1" x14ac:dyDescent="0.25">
      <c r="A1" s="252" t="s">
        <v>123</v>
      </c>
      <c r="B1" s="253"/>
      <c r="C1" s="253"/>
      <c r="D1" s="253"/>
      <c r="E1" s="253"/>
      <c r="F1" s="253"/>
      <c r="G1" s="253"/>
      <c r="H1" s="191"/>
    </row>
    <row r="2" spans="1:15" s="51" customFormat="1" ht="41.55" customHeight="1" x14ac:dyDescent="0.25">
      <c r="A2" s="239" t="str">
        <f>Overview!B4&amp; " - Effective from "&amp;Overview!D4&amp;" - "&amp;Overview!E4&amp;" EDCM export charges"</f>
        <v>Indigo Power Limited_P - Effective from 1 April 2026 - Final EDCM export charges</v>
      </c>
      <c r="B2" s="240"/>
      <c r="C2" s="240"/>
      <c r="D2" s="240"/>
      <c r="E2" s="240"/>
      <c r="F2" s="240"/>
      <c r="G2" s="241"/>
      <c r="H2" s="176"/>
    </row>
    <row r="3" spans="1:15" s="77" customFormat="1" ht="17.399999999999999" x14ac:dyDescent="0.25">
      <c r="A3" s="81"/>
      <c r="B3" s="81"/>
      <c r="C3" s="81"/>
      <c r="D3" s="82"/>
      <c r="E3" s="83"/>
      <c r="F3" s="83"/>
      <c r="G3" s="84"/>
      <c r="H3" s="76"/>
      <c r="I3" s="76"/>
      <c r="J3" s="76"/>
      <c r="K3" s="76"/>
      <c r="L3" s="76"/>
      <c r="M3" s="76"/>
      <c r="N3" s="76"/>
      <c r="O3" s="76"/>
    </row>
    <row r="4" spans="1:15" ht="60.75" customHeight="1" x14ac:dyDescent="0.25">
      <c r="A4" s="53" t="s">
        <v>109</v>
      </c>
      <c r="B4" s="52" t="s">
        <v>110</v>
      </c>
      <c r="C4" s="54" t="s">
        <v>111</v>
      </c>
      <c r="D4" s="54" t="str">
        <f>'Annex 2 EHV charges'!K9</f>
        <v>Export
Super Red
unit charge
(p/kWh)</v>
      </c>
      <c r="E4" s="54" t="str">
        <f>'Annex 2 EHV charges'!L9</f>
        <v>Export
fixed charge
(p/day)</v>
      </c>
      <c r="F4" s="54" t="str">
        <f>'Annex 2 EHV charges'!M9</f>
        <v>Export
capacity charge
(p/kVA/day)</v>
      </c>
      <c r="G4" s="54" t="str">
        <f>'Annex 2 EHV charges'!N9</f>
        <v>Export
exceeded capacity charge
(p/kVA/day)</v>
      </c>
      <c r="H4" s="175"/>
    </row>
    <row r="5" spans="1:15" ht="15.6" customHeight="1" x14ac:dyDescent="0.25">
      <c r="A5" s="183"/>
      <c r="B5" s="184"/>
      <c r="C5" s="180"/>
      <c r="D5" s="91"/>
      <c r="E5" s="92"/>
      <c r="F5" s="93"/>
      <c r="G5" s="93"/>
    </row>
    <row r="6" spans="1:15" ht="15.6" customHeight="1" x14ac:dyDescent="0.25">
      <c r="A6" s="183"/>
      <c r="B6" s="184"/>
      <c r="C6" s="180"/>
      <c r="D6" s="91"/>
      <c r="E6" s="92"/>
      <c r="F6" s="93"/>
      <c r="G6" s="93"/>
    </row>
    <row r="7" spans="1:15" ht="15.6" customHeight="1" x14ac:dyDescent="0.25">
      <c r="A7" s="183"/>
      <c r="B7" s="184"/>
      <c r="C7" s="180"/>
      <c r="D7" s="91"/>
      <c r="E7" s="92"/>
      <c r="F7" s="93"/>
      <c r="G7" s="93"/>
    </row>
    <row r="8" spans="1:15" ht="15.6" customHeight="1" x14ac:dyDescent="0.25">
      <c r="A8" s="183"/>
      <c r="B8" s="184"/>
      <c r="C8" s="180"/>
      <c r="D8" s="91"/>
      <c r="E8" s="92"/>
      <c r="F8" s="93"/>
      <c r="G8" s="93"/>
    </row>
    <row r="9" spans="1:15" ht="15.6" customHeight="1" x14ac:dyDescent="0.25">
      <c r="A9" s="183"/>
      <c r="B9" s="184"/>
      <c r="C9" s="180"/>
      <c r="D9" s="91"/>
      <c r="E9" s="92"/>
      <c r="F9" s="93"/>
      <c r="G9" s="93"/>
    </row>
    <row r="10" spans="1:15" ht="15.6" customHeight="1" x14ac:dyDescent="0.25">
      <c r="A10" s="183"/>
      <c r="B10" s="184"/>
      <c r="C10" s="180"/>
      <c r="D10" s="91"/>
      <c r="E10" s="92"/>
      <c r="F10" s="93"/>
      <c r="G10" s="93"/>
    </row>
    <row r="11" spans="1:15" ht="15.6" customHeight="1" x14ac:dyDescent="0.25">
      <c r="A11" s="183"/>
      <c r="B11" s="184"/>
      <c r="C11" s="180"/>
      <c r="D11" s="91"/>
      <c r="E11" s="92"/>
      <c r="F11" s="93"/>
      <c r="G11" s="93"/>
    </row>
    <row r="12" spans="1:15" ht="15.6" customHeight="1" x14ac:dyDescent="0.25">
      <c r="A12" s="183"/>
      <c r="B12" s="184"/>
      <c r="C12" s="180"/>
      <c r="D12" s="91"/>
      <c r="E12" s="92"/>
      <c r="F12" s="93"/>
      <c r="G12" s="93"/>
    </row>
    <row r="13" spans="1:15" ht="15.6" customHeight="1" x14ac:dyDescent="0.25">
      <c r="A13" s="183"/>
      <c r="B13" s="184"/>
      <c r="C13" s="180"/>
      <c r="D13" s="91"/>
      <c r="E13" s="92"/>
      <c r="F13" s="93"/>
      <c r="G13" s="93"/>
    </row>
    <row r="14" spans="1:15" ht="15.6" customHeight="1" x14ac:dyDescent="0.25">
      <c r="A14" s="183"/>
      <c r="B14" s="184"/>
      <c r="C14" s="180"/>
      <c r="D14" s="91"/>
      <c r="E14" s="92"/>
      <c r="F14" s="93"/>
      <c r="G14" s="93"/>
    </row>
    <row r="15" spans="1:15" x14ac:dyDescent="0.25">
      <c r="A15" s="183"/>
      <c r="B15" s="184"/>
      <c r="C15" s="180"/>
      <c r="D15" s="91"/>
      <c r="E15" s="92"/>
      <c r="F15" s="93"/>
      <c r="G15" s="93"/>
    </row>
    <row r="16" spans="1:15" ht="35.549999999999997" customHeight="1" x14ac:dyDescent="0.25">
      <c r="A16" s="183"/>
      <c r="B16" s="184"/>
      <c r="C16" s="180"/>
      <c r="D16" s="91"/>
      <c r="E16" s="92"/>
      <c r="F16" s="93"/>
      <c r="G16" s="93"/>
    </row>
    <row r="17" spans="1:7" x14ac:dyDescent="0.25">
      <c r="A17" s="183"/>
      <c r="B17" s="184"/>
      <c r="C17" s="180"/>
      <c r="D17" s="91"/>
      <c r="E17" s="92"/>
      <c r="F17" s="93"/>
      <c r="G17" s="93"/>
    </row>
    <row r="18" spans="1:7" ht="15.6" customHeight="1" x14ac:dyDescent="0.25">
      <c r="A18" s="183"/>
      <c r="B18" s="184"/>
      <c r="C18" s="180"/>
      <c r="D18" s="91"/>
      <c r="E18" s="92"/>
      <c r="F18" s="93"/>
      <c r="G18" s="93"/>
    </row>
    <row r="19" spans="1:7" ht="15.6" customHeight="1" x14ac:dyDescent="0.25">
      <c r="A19" s="183"/>
      <c r="B19" s="184"/>
      <c r="C19" s="180"/>
      <c r="D19" s="91"/>
      <c r="E19" s="92"/>
      <c r="F19" s="93"/>
      <c r="G19" s="93"/>
    </row>
    <row r="20" spans="1:7" ht="15.6" customHeight="1" x14ac:dyDescent="0.25">
      <c r="A20" s="183"/>
      <c r="B20" s="184"/>
      <c r="C20" s="180"/>
      <c r="D20" s="91"/>
      <c r="E20" s="92"/>
      <c r="F20" s="93"/>
      <c r="G20" s="93"/>
    </row>
    <row r="21" spans="1:7" ht="15.6" customHeight="1" x14ac:dyDescent="0.25">
      <c r="A21" s="183"/>
      <c r="B21" s="184"/>
      <c r="C21" s="180"/>
      <c r="D21" s="91"/>
      <c r="E21" s="92"/>
      <c r="F21" s="93"/>
      <c r="G21" s="93"/>
    </row>
    <row r="22" spans="1:7" ht="15.6" customHeight="1" x14ac:dyDescent="0.25">
      <c r="A22" s="183"/>
      <c r="B22" s="184"/>
      <c r="C22" s="180"/>
      <c r="D22" s="91"/>
      <c r="E22" s="92"/>
      <c r="F22" s="93"/>
      <c r="G22" s="93"/>
    </row>
    <row r="23" spans="1:7" ht="15.6" customHeight="1" x14ac:dyDescent="0.25">
      <c r="A23" s="183"/>
      <c r="B23" s="184"/>
      <c r="C23" s="180"/>
      <c r="D23" s="91"/>
      <c r="E23" s="92"/>
      <c r="F23" s="93"/>
      <c r="G23" s="93"/>
    </row>
    <row r="24" spans="1:7" ht="15.6" customHeight="1" x14ac:dyDescent="0.25">
      <c r="A24" s="183"/>
      <c r="B24" s="184"/>
      <c r="C24" s="180"/>
      <c r="D24" s="91"/>
      <c r="E24" s="92"/>
      <c r="F24" s="93"/>
      <c r="G24" s="93"/>
    </row>
    <row r="25" spans="1:7" ht="15.6" customHeight="1" x14ac:dyDescent="0.25">
      <c r="A25" s="183"/>
      <c r="B25" s="184"/>
      <c r="C25" s="180"/>
      <c r="D25" s="91"/>
      <c r="E25" s="92"/>
      <c r="F25" s="93"/>
      <c r="G25" s="93"/>
    </row>
    <row r="26" spans="1:7" ht="15.6" customHeight="1" x14ac:dyDescent="0.25">
      <c r="A26" s="183"/>
      <c r="B26" s="184"/>
      <c r="C26" s="180"/>
      <c r="D26" s="91"/>
      <c r="E26" s="92"/>
      <c r="F26" s="93"/>
      <c r="G26" s="93"/>
    </row>
    <row r="27" spans="1:7" ht="15.6" customHeight="1" x14ac:dyDescent="0.25">
      <c r="A27" s="183"/>
      <c r="B27" s="184"/>
      <c r="C27" s="180"/>
      <c r="D27" s="91"/>
      <c r="E27" s="92"/>
      <c r="F27" s="93"/>
      <c r="G27" s="93"/>
    </row>
    <row r="28" spans="1:7" ht="15.6" customHeight="1" x14ac:dyDescent="0.25">
      <c r="A28" s="183"/>
      <c r="B28" s="184"/>
      <c r="C28" s="180"/>
      <c r="D28" s="91"/>
      <c r="E28" s="92"/>
      <c r="F28" s="93"/>
      <c r="G28" s="93"/>
    </row>
    <row r="29" spans="1:7" ht="15.6" customHeight="1" x14ac:dyDescent="0.25">
      <c r="A29" s="183"/>
      <c r="B29" s="184"/>
      <c r="C29" s="180"/>
      <c r="D29" s="91"/>
      <c r="E29" s="92"/>
      <c r="F29" s="93"/>
      <c r="G29" s="93"/>
    </row>
    <row r="30" spans="1:7" ht="15.6" customHeight="1" x14ac:dyDescent="0.25">
      <c r="A30" s="183"/>
      <c r="B30" s="184"/>
      <c r="C30" s="180"/>
      <c r="D30" s="91"/>
      <c r="E30" s="92"/>
      <c r="F30" s="93"/>
      <c r="G30" s="93"/>
    </row>
    <row r="31" spans="1:7" ht="15.6" customHeight="1" x14ac:dyDescent="0.25">
      <c r="A31" s="183"/>
      <c r="B31" s="184"/>
      <c r="C31" s="180"/>
      <c r="D31" s="91"/>
      <c r="E31" s="92"/>
      <c r="F31" s="93"/>
      <c r="G31" s="93"/>
    </row>
    <row r="32" spans="1:7" ht="15.6" customHeight="1" x14ac:dyDescent="0.25">
      <c r="A32" s="183"/>
      <c r="B32" s="184"/>
      <c r="C32" s="180"/>
      <c r="D32" s="91"/>
      <c r="E32" s="92"/>
      <c r="F32" s="93"/>
      <c r="G32" s="93"/>
    </row>
    <row r="33" spans="1:7" ht="15.6" customHeight="1" x14ac:dyDescent="0.25">
      <c r="A33" s="183"/>
      <c r="B33" s="184"/>
      <c r="C33" s="180"/>
      <c r="D33" s="91"/>
      <c r="E33" s="92"/>
      <c r="F33" s="93"/>
      <c r="G33" s="93"/>
    </row>
    <row r="34" spans="1:7" ht="15.6" customHeight="1" x14ac:dyDescent="0.25">
      <c r="A34" s="183"/>
      <c r="B34" s="184"/>
      <c r="C34" s="180"/>
      <c r="D34" s="91"/>
      <c r="E34" s="92"/>
      <c r="F34" s="93"/>
      <c r="G34" s="93"/>
    </row>
    <row r="35" spans="1:7" ht="15.6" customHeight="1" x14ac:dyDescent="0.25">
      <c r="A35" s="183"/>
      <c r="B35" s="184"/>
      <c r="C35" s="180"/>
      <c r="D35" s="91"/>
      <c r="E35" s="92"/>
      <c r="F35" s="93"/>
      <c r="G35" s="93"/>
    </row>
    <row r="36" spans="1:7" ht="15.6" customHeight="1" x14ac:dyDescent="0.25">
      <c r="A36" s="183"/>
      <c r="B36" s="184"/>
      <c r="C36" s="180"/>
      <c r="D36" s="91"/>
      <c r="E36" s="92"/>
      <c r="F36" s="93"/>
      <c r="G36" s="93"/>
    </row>
    <row r="37" spans="1:7" ht="15.6" customHeight="1" x14ac:dyDescent="0.25">
      <c r="A37" s="183"/>
      <c r="B37" s="184"/>
      <c r="C37" s="180"/>
      <c r="D37" s="91"/>
      <c r="E37" s="92"/>
      <c r="F37" s="93"/>
      <c r="G37" s="93"/>
    </row>
    <row r="38" spans="1:7" ht="15.6" customHeight="1" x14ac:dyDescent="0.25">
      <c r="A38" s="183"/>
      <c r="B38" s="184"/>
      <c r="C38" s="180"/>
      <c r="D38" s="91"/>
      <c r="E38" s="92"/>
      <c r="F38" s="93"/>
      <c r="G38" s="93"/>
    </row>
    <row r="39" spans="1:7" ht="15.6" customHeight="1" x14ac:dyDescent="0.25">
      <c r="A39" s="183"/>
      <c r="B39" s="184"/>
      <c r="C39" s="180"/>
      <c r="D39" s="91"/>
      <c r="E39" s="92"/>
      <c r="F39" s="93"/>
      <c r="G39" s="93"/>
    </row>
    <row r="40" spans="1:7" ht="15.6" customHeight="1" x14ac:dyDescent="0.25">
      <c r="A40" s="183"/>
      <c r="B40" s="184"/>
      <c r="C40" s="180"/>
      <c r="D40" s="91"/>
      <c r="E40" s="92"/>
      <c r="F40" s="93"/>
      <c r="G40" s="93"/>
    </row>
    <row r="41" spans="1:7" ht="15.6" customHeight="1" x14ac:dyDescent="0.25">
      <c r="A41" s="183"/>
      <c r="B41" s="184"/>
      <c r="C41" s="180"/>
      <c r="D41" s="91"/>
      <c r="E41" s="92"/>
      <c r="F41" s="93"/>
      <c r="G41" s="93"/>
    </row>
    <row r="42" spans="1:7" ht="15.6" customHeight="1" x14ac:dyDescent="0.25">
      <c r="A42" s="183"/>
      <c r="B42" s="184"/>
      <c r="C42" s="180"/>
      <c r="D42" s="91"/>
      <c r="E42" s="92"/>
      <c r="F42" s="93"/>
      <c r="G42" s="93"/>
    </row>
    <row r="43" spans="1:7" ht="15.6" customHeight="1" x14ac:dyDescent="0.25">
      <c r="A43" s="183"/>
      <c r="B43" s="184"/>
      <c r="C43" s="180"/>
      <c r="D43" s="91"/>
      <c r="E43" s="92"/>
      <c r="F43" s="93"/>
      <c r="G43" s="93"/>
    </row>
    <row r="44" spans="1:7" ht="15.6" customHeight="1" x14ac:dyDescent="0.25">
      <c r="A44" s="183"/>
      <c r="B44" s="184"/>
      <c r="C44" s="180"/>
      <c r="D44" s="91"/>
      <c r="E44" s="92"/>
      <c r="F44" s="93"/>
      <c r="G44" s="93"/>
    </row>
    <row r="45" spans="1:7" ht="15.6" customHeight="1" x14ac:dyDescent="0.25">
      <c r="A45" s="183"/>
      <c r="B45" s="184"/>
      <c r="C45" s="180"/>
      <c r="D45" s="91"/>
      <c r="E45" s="92"/>
      <c r="F45" s="93"/>
      <c r="G45" s="93"/>
    </row>
    <row r="46" spans="1:7" ht="15.6" customHeight="1" x14ac:dyDescent="0.25">
      <c r="A46" s="183"/>
      <c r="B46" s="184"/>
      <c r="C46" s="180"/>
      <c r="D46" s="91"/>
      <c r="E46" s="92"/>
      <c r="F46" s="93"/>
      <c r="G46" s="93"/>
    </row>
    <row r="47" spans="1:7" ht="15.6" customHeight="1" x14ac:dyDescent="0.25">
      <c r="A47" s="183"/>
      <c r="B47" s="184"/>
      <c r="C47" s="180"/>
      <c r="D47" s="91"/>
      <c r="E47" s="92"/>
      <c r="F47" s="93"/>
      <c r="G47" s="93"/>
    </row>
    <row r="48" spans="1:7" ht="15.6" customHeight="1" x14ac:dyDescent="0.25">
      <c r="A48" s="183"/>
      <c r="B48" s="184"/>
      <c r="C48" s="180"/>
      <c r="D48" s="91"/>
      <c r="E48" s="92"/>
      <c r="F48" s="93"/>
      <c r="G48" s="93"/>
    </row>
    <row r="49" spans="1:7" ht="15.6" customHeight="1" x14ac:dyDescent="0.25">
      <c r="A49" s="183"/>
      <c r="B49" s="184"/>
      <c r="C49" s="180"/>
      <c r="D49" s="91"/>
      <c r="E49" s="92"/>
      <c r="F49" s="93"/>
      <c r="G49" s="93"/>
    </row>
    <row r="50" spans="1:7" ht="15.6" customHeight="1" x14ac:dyDescent="0.25">
      <c r="A50" s="183"/>
      <c r="B50" s="184"/>
      <c r="C50" s="180"/>
      <c r="D50" s="187"/>
      <c r="E50" s="92"/>
      <c r="F50" s="93"/>
      <c r="G50" s="93"/>
    </row>
    <row r="51" spans="1:7" ht="15.6" customHeight="1" x14ac:dyDescent="0.25">
      <c r="A51" s="183"/>
      <c r="B51" s="184"/>
      <c r="C51" s="180"/>
      <c r="D51" s="91"/>
      <c r="E51" s="92"/>
      <c r="F51" s="93"/>
      <c r="G51" s="93"/>
    </row>
    <row r="52" spans="1:7" ht="15.6" customHeight="1" x14ac:dyDescent="0.25">
      <c r="A52" s="183"/>
      <c r="B52" s="184"/>
      <c r="C52" s="180"/>
      <c r="D52" s="91"/>
      <c r="E52" s="92"/>
      <c r="F52" s="93"/>
      <c r="G52" s="93"/>
    </row>
    <row r="53" spans="1:7" ht="15.6" customHeight="1" x14ac:dyDescent="0.25">
      <c r="A53" s="183"/>
      <c r="B53" s="184"/>
      <c r="C53" s="180"/>
      <c r="D53" s="91"/>
      <c r="E53" s="92"/>
      <c r="F53" s="93"/>
      <c r="G53" s="93"/>
    </row>
    <row r="54" spans="1:7" ht="15.6" customHeight="1" x14ac:dyDescent="0.25">
      <c r="A54" s="183"/>
      <c r="B54" s="184"/>
      <c r="C54" s="180"/>
      <c r="D54" s="91"/>
      <c r="E54" s="92"/>
      <c r="F54" s="93"/>
      <c r="G54" s="93"/>
    </row>
    <row r="55" spans="1:7" ht="15.6" customHeight="1" x14ac:dyDescent="0.25">
      <c r="A55" s="183"/>
      <c r="B55" s="184"/>
      <c r="C55" s="180"/>
      <c r="D55" s="91"/>
      <c r="E55" s="92"/>
      <c r="F55" s="93"/>
      <c r="G55" s="93"/>
    </row>
    <row r="56" spans="1:7" ht="15.6" customHeight="1" x14ac:dyDescent="0.25">
      <c r="A56" s="183"/>
      <c r="B56" s="184"/>
      <c r="C56" s="180"/>
      <c r="D56" s="91"/>
      <c r="E56" s="92"/>
      <c r="F56" s="93"/>
      <c r="G56" s="93"/>
    </row>
    <row r="57" spans="1:7" ht="15.6" customHeight="1" x14ac:dyDescent="0.25">
      <c r="A57" s="183"/>
      <c r="B57" s="184"/>
      <c r="C57" s="180"/>
      <c r="D57" s="91"/>
      <c r="E57" s="92"/>
      <c r="F57" s="93"/>
      <c r="G57" s="93"/>
    </row>
    <row r="58" spans="1:7" ht="15.6" customHeight="1" x14ac:dyDescent="0.25">
      <c r="A58" s="183"/>
      <c r="B58" s="184"/>
      <c r="C58" s="180"/>
      <c r="D58" s="91"/>
      <c r="E58" s="92"/>
      <c r="F58" s="93"/>
      <c r="G58" s="93"/>
    </row>
    <row r="59" spans="1:7" ht="15.6" customHeight="1" x14ac:dyDescent="0.25">
      <c r="A59" s="183"/>
      <c r="B59" s="184"/>
      <c r="C59" s="180"/>
      <c r="D59" s="91"/>
      <c r="E59" s="92"/>
      <c r="F59" s="93"/>
      <c r="G59" s="93"/>
    </row>
    <row r="60" spans="1:7" ht="15.6" customHeight="1" x14ac:dyDescent="0.25">
      <c r="A60" s="183"/>
      <c r="B60" s="184"/>
      <c r="C60" s="180"/>
      <c r="D60" s="91"/>
      <c r="E60" s="92"/>
      <c r="F60" s="93"/>
      <c r="G60" s="93"/>
    </row>
    <row r="61" spans="1:7" ht="15.6" customHeight="1" x14ac:dyDescent="0.25">
      <c r="A61" s="183"/>
      <c r="B61" s="184"/>
      <c r="C61" s="180"/>
      <c r="D61" s="91"/>
      <c r="E61" s="92"/>
      <c r="F61" s="93"/>
      <c r="G61" s="93"/>
    </row>
    <row r="62" spans="1:7" ht="15.6" customHeight="1" x14ac:dyDescent="0.25">
      <c r="A62" s="183"/>
      <c r="B62" s="184"/>
      <c r="C62" s="180"/>
      <c r="D62" s="91"/>
      <c r="E62" s="92"/>
      <c r="F62" s="93"/>
      <c r="G62" s="93"/>
    </row>
    <row r="63" spans="1:7" ht="15.6" customHeight="1" x14ac:dyDescent="0.25">
      <c r="A63" s="183"/>
      <c r="B63" s="184"/>
      <c r="C63" s="180"/>
      <c r="D63" s="91"/>
      <c r="E63" s="92"/>
      <c r="F63" s="93"/>
      <c r="G63" s="93"/>
    </row>
    <row r="64" spans="1:7" ht="15.6" customHeight="1" x14ac:dyDescent="0.25">
      <c r="A64" s="183"/>
      <c r="B64" s="184"/>
      <c r="C64" s="180"/>
      <c r="D64" s="91"/>
      <c r="E64" s="92"/>
      <c r="F64" s="93"/>
      <c r="G64" s="93"/>
    </row>
    <row r="65" spans="1:7" ht="15.6" customHeight="1" x14ac:dyDescent="0.25">
      <c r="A65" s="183"/>
      <c r="B65" s="184"/>
      <c r="C65" s="180"/>
      <c r="D65" s="91"/>
      <c r="E65" s="92"/>
      <c r="F65" s="93"/>
      <c r="G65" s="93"/>
    </row>
    <row r="66" spans="1:7" ht="15.6" customHeight="1" x14ac:dyDescent="0.25">
      <c r="A66" s="183"/>
      <c r="B66" s="184"/>
      <c r="C66" s="180"/>
      <c r="D66" s="91"/>
      <c r="E66" s="92"/>
      <c r="F66" s="93"/>
      <c r="G66" s="93"/>
    </row>
    <row r="67" spans="1:7" ht="15.6" customHeight="1" x14ac:dyDescent="0.25">
      <c r="A67" s="183"/>
      <c r="B67" s="184"/>
      <c r="C67" s="180"/>
      <c r="D67" s="91"/>
      <c r="E67" s="92"/>
      <c r="F67" s="93"/>
      <c r="G67" s="93"/>
    </row>
    <row r="68" spans="1:7" ht="15.6" customHeight="1" x14ac:dyDescent="0.25">
      <c r="A68" s="183"/>
      <c r="B68" s="184"/>
      <c r="C68" s="180"/>
      <c r="D68" s="91"/>
      <c r="E68" s="92"/>
      <c r="F68" s="93"/>
      <c r="G68" s="93"/>
    </row>
    <row r="69" spans="1:7" ht="15.6" customHeight="1" x14ac:dyDescent="0.25">
      <c r="A69" s="183"/>
      <c r="B69" s="184"/>
      <c r="C69" s="180"/>
      <c r="D69" s="91"/>
      <c r="E69" s="92"/>
      <c r="F69" s="93"/>
      <c r="G69" s="93"/>
    </row>
    <row r="70" spans="1:7" ht="15.6" customHeight="1" x14ac:dyDescent="0.25">
      <c r="A70" s="183"/>
      <c r="B70" s="184"/>
      <c r="C70" s="180"/>
      <c r="D70" s="91"/>
      <c r="E70" s="92"/>
      <c r="F70" s="93"/>
      <c r="G70" s="93"/>
    </row>
    <row r="71" spans="1:7" ht="15.6" customHeight="1" x14ac:dyDescent="0.25">
      <c r="A71" s="183"/>
      <c r="B71" s="184"/>
      <c r="C71" s="180"/>
      <c r="D71" s="91"/>
      <c r="E71" s="92"/>
      <c r="F71" s="93"/>
      <c r="G71" s="93"/>
    </row>
    <row r="72" spans="1:7" ht="15.6" customHeight="1" x14ac:dyDescent="0.25">
      <c r="A72" s="183"/>
      <c r="B72" s="184"/>
      <c r="C72" s="180"/>
      <c r="D72" s="91"/>
      <c r="E72" s="92"/>
      <c r="F72" s="93"/>
      <c r="G72" s="93"/>
    </row>
    <row r="73" spans="1:7" ht="15.6" customHeight="1" x14ac:dyDescent="0.25">
      <c r="A73" s="183"/>
      <c r="B73" s="184"/>
      <c r="C73" s="180"/>
      <c r="D73" s="91"/>
      <c r="E73" s="92"/>
      <c r="F73" s="93"/>
      <c r="G73" s="93"/>
    </row>
    <row r="74" spans="1:7" ht="15.6" customHeight="1" x14ac:dyDescent="0.25">
      <c r="A74" s="183"/>
      <c r="B74" s="184"/>
      <c r="C74" s="180"/>
      <c r="D74" s="91"/>
      <c r="E74" s="92"/>
      <c r="F74" s="93"/>
      <c r="G74" s="93"/>
    </row>
    <row r="75" spans="1:7" ht="15.6" customHeight="1" x14ac:dyDescent="0.25">
      <c r="A75" s="183"/>
      <c r="B75" s="184"/>
      <c r="C75" s="180"/>
      <c r="D75" s="91"/>
      <c r="E75" s="92"/>
      <c r="F75" s="93"/>
      <c r="G75" s="93"/>
    </row>
    <row r="76" spans="1:7" ht="15.6" customHeight="1" x14ac:dyDescent="0.25">
      <c r="A76" s="183"/>
      <c r="B76" s="184"/>
      <c r="C76" s="180"/>
      <c r="D76" s="91"/>
      <c r="E76" s="92"/>
      <c r="F76" s="93"/>
      <c r="G76" s="93"/>
    </row>
    <row r="77" spans="1:7" ht="15.6" customHeight="1" x14ac:dyDescent="0.25">
      <c r="A77" s="183"/>
      <c r="B77" s="184"/>
      <c r="C77" s="180"/>
      <c r="D77" s="91"/>
      <c r="E77" s="92"/>
      <c r="F77" s="93"/>
      <c r="G77" s="93"/>
    </row>
    <row r="78" spans="1:7" ht="15.6" customHeight="1" x14ac:dyDescent="0.25">
      <c r="A78" s="183"/>
      <c r="B78" s="184"/>
      <c r="C78" s="180"/>
      <c r="D78" s="91"/>
      <c r="E78" s="92"/>
      <c r="F78" s="93"/>
      <c r="G78" s="93"/>
    </row>
    <row r="79" spans="1:7" ht="15.6" customHeight="1" x14ac:dyDescent="0.25">
      <c r="A79" s="183"/>
      <c r="B79" s="184"/>
      <c r="C79" s="180"/>
      <c r="D79" s="91"/>
      <c r="E79" s="92"/>
      <c r="F79" s="93"/>
      <c r="G79" s="93"/>
    </row>
    <row r="80" spans="1:7" ht="15.6" customHeight="1" x14ac:dyDescent="0.25">
      <c r="A80" s="183"/>
      <c r="B80" s="184"/>
      <c r="C80" s="180"/>
      <c r="D80" s="91"/>
      <c r="E80" s="92"/>
      <c r="F80" s="93"/>
      <c r="G80" s="93"/>
    </row>
    <row r="81" spans="1:7" ht="15.6" customHeight="1" x14ac:dyDescent="0.25">
      <c r="A81" s="183"/>
      <c r="B81" s="184"/>
      <c r="C81" s="180"/>
      <c r="D81" s="91"/>
      <c r="E81" s="92"/>
      <c r="F81" s="93"/>
      <c r="G81" s="93"/>
    </row>
    <row r="82" spans="1:7" ht="15.6" customHeight="1" x14ac:dyDescent="0.25">
      <c r="A82" s="183"/>
      <c r="B82" s="184"/>
      <c r="C82" s="180"/>
      <c r="D82" s="91"/>
      <c r="E82" s="92"/>
      <c r="F82" s="93"/>
      <c r="G82" s="93"/>
    </row>
    <row r="83" spans="1:7" ht="15.6" customHeight="1" x14ac:dyDescent="0.25">
      <c r="A83" s="183"/>
      <c r="B83" s="184"/>
      <c r="C83" s="180"/>
      <c r="D83" s="91"/>
      <c r="E83" s="92"/>
      <c r="F83" s="93"/>
      <c r="G83" s="93"/>
    </row>
    <row r="84" spans="1:7" ht="29.1" customHeight="1" x14ac:dyDescent="0.25">
      <c r="A84" s="183"/>
      <c r="B84" s="184"/>
      <c r="C84" s="180"/>
      <c r="D84" s="91"/>
      <c r="E84" s="92"/>
      <c r="F84" s="93"/>
      <c r="G84" s="93"/>
    </row>
    <row r="85" spans="1:7" ht="15.6" customHeight="1" x14ac:dyDescent="0.25">
      <c r="A85" s="183"/>
      <c r="B85" s="184"/>
      <c r="C85" s="180"/>
      <c r="D85" s="91"/>
      <c r="E85" s="92"/>
      <c r="F85" s="93"/>
      <c r="G85" s="93"/>
    </row>
    <row r="86" spans="1:7" x14ac:dyDescent="0.25">
      <c r="A86" s="183"/>
      <c r="B86" s="184"/>
      <c r="C86" s="180"/>
      <c r="D86" s="91"/>
      <c r="E86" s="92"/>
      <c r="F86" s="93"/>
      <c r="G86" s="93"/>
    </row>
    <row r="87" spans="1:7" ht="15.6" customHeight="1" x14ac:dyDescent="0.25">
      <c r="A87" s="183"/>
      <c r="B87" s="184"/>
      <c r="C87" s="180"/>
      <c r="D87" s="91"/>
      <c r="E87" s="92"/>
      <c r="F87" s="93"/>
      <c r="G87" s="93"/>
    </row>
    <row r="88" spans="1:7" ht="15.6" customHeight="1" x14ac:dyDescent="0.25">
      <c r="A88" s="183"/>
      <c r="B88" s="184"/>
      <c r="C88" s="180"/>
      <c r="D88" s="91"/>
      <c r="E88" s="92"/>
      <c r="F88" s="93"/>
      <c r="G88" s="93"/>
    </row>
    <row r="89" spans="1:7" ht="15.6" customHeight="1" x14ac:dyDescent="0.25">
      <c r="A89" s="183"/>
      <c r="B89" s="184"/>
      <c r="C89" s="180"/>
      <c r="D89" s="91"/>
      <c r="E89" s="92"/>
      <c r="F89" s="93"/>
      <c r="G89" s="93"/>
    </row>
    <row r="90" spans="1:7" ht="15.6" customHeight="1" x14ac:dyDescent="0.25">
      <c r="A90" s="183"/>
      <c r="B90" s="184"/>
      <c r="C90" s="180"/>
      <c r="D90" s="91"/>
      <c r="E90" s="92"/>
      <c r="F90" s="93"/>
      <c r="G90" s="93"/>
    </row>
    <row r="91" spans="1:7" ht="15.6" customHeight="1" x14ac:dyDescent="0.25">
      <c r="A91" s="183"/>
      <c r="B91" s="184"/>
      <c r="C91" s="180"/>
      <c r="D91" s="91"/>
      <c r="E91" s="92"/>
      <c r="F91" s="93"/>
      <c r="G91" s="93"/>
    </row>
    <row r="92" spans="1:7" ht="15.6" customHeight="1" x14ac:dyDescent="0.25">
      <c r="A92" s="183"/>
      <c r="B92" s="184"/>
      <c r="C92" s="180"/>
      <c r="D92" s="91"/>
      <c r="E92" s="92"/>
      <c r="F92" s="93"/>
      <c r="G92" s="93"/>
    </row>
    <row r="93" spans="1:7" ht="15.6" customHeight="1" x14ac:dyDescent="0.25">
      <c r="A93" s="183"/>
      <c r="B93" s="184"/>
      <c r="C93" s="180"/>
      <c r="D93" s="91"/>
      <c r="E93" s="92"/>
      <c r="F93" s="93"/>
      <c r="G93" s="93"/>
    </row>
    <row r="94" spans="1:7" ht="15.6" customHeight="1" x14ac:dyDescent="0.25">
      <c r="A94" s="183"/>
      <c r="B94" s="184"/>
      <c r="C94" s="180"/>
      <c r="D94" s="91"/>
      <c r="E94" s="92"/>
      <c r="F94" s="93"/>
      <c r="G94" s="93"/>
    </row>
    <row r="95" spans="1:7" ht="15.6" customHeight="1" x14ac:dyDescent="0.25">
      <c r="A95" s="183"/>
      <c r="B95" s="184"/>
      <c r="C95" s="180"/>
      <c r="D95" s="91"/>
      <c r="E95" s="92"/>
      <c r="F95" s="93"/>
      <c r="G95" s="93"/>
    </row>
    <row r="96" spans="1:7" ht="15.6" customHeight="1" x14ac:dyDescent="0.25">
      <c r="A96" s="183"/>
      <c r="B96" s="184"/>
      <c r="C96" s="180"/>
      <c r="D96" s="91"/>
      <c r="E96" s="92"/>
      <c r="F96" s="93"/>
      <c r="G96" s="93"/>
    </row>
    <row r="97" spans="1:7" ht="15.6" customHeight="1" x14ac:dyDescent="0.25">
      <c r="A97" s="183"/>
      <c r="B97" s="184"/>
      <c r="C97" s="180"/>
      <c r="D97" s="91"/>
      <c r="E97" s="92"/>
      <c r="F97" s="93"/>
      <c r="G97" s="93"/>
    </row>
    <row r="98" spans="1:7" ht="15.6" customHeight="1" x14ac:dyDescent="0.25">
      <c r="A98" s="183"/>
      <c r="B98" s="184"/>
      <c r="C98" s="180"/>
      <c r="D98" s="91"/>
      <c r="E98" s="92"/>
      <c r="F98" s="93"/>
      <c r="G98" s="93"/>
    </row>
    <row r="99" spans="1:7" ht="15.6" customHeight="1" x14ac:dyDescent="0.25">
      <c r="A99" s="183"/>
      <c r="B99" s="184"/>
      <c r="C99" s="180"/>
      <c r="D99" s="91"/>
      <c r="E99" s="92"/>
      <c r="F99" s="93"/>
      <c r="G99" s="93"/>
    </row>
    <row r="100" spans="1:7" ht="15.6" customHeight="1" x14ac:dyDescent="0.25">
      <c r="A100" s="183"/>
      <c r="B100" s="184"/>
      <c r="C100" s="180"/>
      <c r="D100" s="91"/>
      <c r="E100" s="92"/>
      <c r="F100" s="93"/>
      <c r="G100" s="93"/>
    </row>
    <row r="101" spans="1:7" ht="15.6" customHeight="1" x14ac:dyDescent="0.25">
      <c r="A101" s="183"/>
      <c r="B101" s="184"/>
      <c r="C101" s="180"/>
      <c r="D101" s="91"/>
      <c r="E101" s="92"/>
      <c r="F101" s="93"/>
      <c r="G101" s="93"/>
    </row>
    <row r="102" spans="1:7" ht="15.6" customHeight="1" x14ac:dyDescent="0.25">
      <c r="A102" s="183"/>
      <c r="B102" s="184"/>
      <c r="C102" s="180"/>
      <c r="D102" s="91"/>
      <c r="E102" s="92"/>
      <c r="F102" s="93"/>
      <c r="G102" s="93"/>
    </row>
    <row r="103" spans="1:7" ht="15.6" customHeight="1" x14ac:dyDescent="0.25">
      <c r="A103" s="183"/>
      <c r="B103" s="184"/>
      <c r="C103" s="180"/>
      <c r="D103" s="91"/>
      <c r="E103" s="92"/>
      <c r="F103" s="93"/>
      <c r="G103" s="93"/>
    </row>
    <row r="104" spans="1:7" ht="15.6" customHeight="1" x14ac:dyDescent="0.25">
      <c r="A104" s="183"/>
      <c r="B104" s="184"/>
      <c r="C104" s="180"/>
      <c r="D104" s="91"/>
      <c r="E104" s="92"/>
      <c r="F104" s="93"/>
      <c r="G104" s="93"/>
    </row>
    <row r="105" spans="1:7" ht="15.6" customHeight="1" x14ac:dyDescent="0.25">
      <c r="A105" s="183"/>
      <c r="B105" s="184"/>
      <c r="C105" s="180"/>
      <c r="D105" s="91"/>
      <c r="E105" s="92"/>
      <c r="F105" s="93"/>
      <c r="G105" s="93"/>
    </row>
    <row r="106" spans="1:7" ht="15.6" customHeight="1" x14ac:dyDescent="0.25">
      <c r="A106" s="183"/>
      <c r="B106" s="184"/>
      <c r="C106" s="180"/>
      <c r="D106" s="91"/>
      <c r="E106" s="92"/>
      <c r="F106" s="93"/>
      <c r="G106" s="93"/>
    </row>
    <row r="107" spans="1:7" ht="15.6" customHeight="1" x14ac:dyDescent="0.25">
      <c r="A107" s="183"/>
      <c r="B107" s="184"/>
      <c r="C107" s="180"/>
      <c r="D107" s="91"/>
      <c r="E107" s="92"/>
      <c r="F107" s="93"/>
      <c r="G107" s="93"/>
    </row>
    <row r="108" spans="1:7" ht="15.6" customHeight="1" x14ac:dyDescent="0.25">
      <c r="A108" s="183"/>
      <c r="B108" s="184"/>
      <c r="C108" s="180"/>
      <c r="D108" s="91"/>
      <c r="E108" s="92"/>
      <c r="F108" s="93"/>
      <c r="G108" s="93"/>
    </row>
    <row r="109" spans="1:7" ht="15.6" customHeight="1" x14ac:dyDescent="0.25">
      <c r="A109" s="183"/>
      <c r="B109" s="184"/>
      <c r="C109" s="180"/>
      <c r="D109" s="91"/>
      <c r="E109" s="92"/>
      <c r="F109" s="93"/>
      <c r="G109" s="93"/>
    </row>
    <row r="110" spans="1:7" ht="15.6" customHeight="1" x14ac:dyDescent="0.25">
      <c r="A110" s="183"/>
      <c r="B110" s="184"/>
      <c r="C110" s="180"/>
      <c r="D110" s="91"/>
      <c r="E110" s="92"/>
      <c r="F110" s="93"/>
      <c r="G110" s="93"/>
    </row>
    <row r="111" spans="1:7" ht="15.6" customHeight="1" x14ac:dyDescent="0.25">
      <c r="A111" s="183"/>
      <c r="B111" s="184"/>
      <c r="C111" s="180"/>
      <c r="D111" s="91"/>
      <c r="E111" s="92"/>
      <c r="F111" s="93"/>
      <c r="G111" s="93"/>
    </row>
    <row r="112" spans="1:7" ht="15.6" customHeight="1" x14ac:dyDescent="0.25">
      <c r="A112" s="183"/>
      <c r="B112" s="184"/>
      <c r="C112" s="180"/>
      <c r="D112" s="91"/>
      <c r="E112" s="92"/>
      <c r="F112" s="93"/>
      <c r="G112" s="93"/>
    </row>
    <row r="113" spans="1:7" ht="15.6" customHeight="1" x14ac:dyDescent="0.25">
      <c r="A113" s="183"/>
      <c r="B113" s="184"/>
      <c r="C113" s="180"/>
      <c r="D113" s="91"/>
      <c r="E113" s="92"/>
      <c r="F113" s="93"/>
      <c r="G113" s="93"/>
    </row>
    <row r="114" spans="1:7" ht="15.6" customHeight="1" x14ac:dyDescent="0.25">
      <c r="A114" s="183"/>
      <c r="B114" s="184"/>
      <c r="C114" s="180"/>
      <c r="D114" s="91"/>
      <c r="E114" s="92"/>
      <c r="F114" s="93"/>
      <c r="G114" s="93"/>
    </row>
    <row r="115" spans="1:7" ht="15.6" customHeight="1" x14ac:dyDescent="0.25">
      <c r="A115" s="183"/>
      <c r="B115" s="184"/>
      <c r="C115" s="180"/>
      <c r="D115" s="91"/>
      <c r="E115" s="92"/>
      <c r="F115" s="93"/>
      <c r="G115" s="93"/>
    </row>
    <row r="116" spans="1:7" ht="15.6" customHeight="1" x14ac:dyDescent="0.25">
      <c r="A116" s="183"/>
      <c r="B116" s="184"/>
      <c r="C116" s="180"/>
      <c r="D116" s="91"/>
      <c r="E116" s="92"/>
      <c r="F116" s="93"/>
      <c r="G116" s="93"/>
    </row>
    <row r="117" spans="1:7" ht="15.6" customHeight="1" x14ac:dyDescent="0.25">
      <c r="A117" s="183"/>
      <c r="B117" s="184"/>
      <c r="C117" s="180"/>
      <c r="D117" s="91"/>
      <c r="E117" s="92"/>
      <c r="F117" s="93"/>
      <c r="G117" s="93"/>
    </row>
    <row r="118" spans="1:7" ht="15.6" customHeight="1" x14ac:dyDescent="0.25">
      <c r="A118" s="183"/>
      <c r="B118" s="184"/>
      <c r="C118" s="180"/>
      <c r="D118" s="91"/>
      <c r="E118" s="92"/>
      <c r="F118" s="93"/>
      <c r="G118" s="93"/>
    </row>
    <row r="119" spans="1:7" ht="15.6" customHeight="1" x14ac:dyDescent="0.25">
      <c r="A119" s="183"/>
      <c r="B119" s="184"/>
      <c r="C119" s="180"/>
      <c r="D119" s="91"/>
      <c r="E119" s="92"/>
      <c r="F119" s="93"/>
      <c r="G119" s="93"/>
    </row>
    <row r="120" spans="1:7" ht="15.6" customHeight="1" x14ac:dyDescent="0.25">
      <c r="A120" s="183"/>
      <c r="B120" s="184"/>
      <c r="C120" s="180"/>
      <c r="D120" s="91"/>
      <c r="E120" s="92"/>
      <c r="F120" s="93"/>
      <c r="G120" s="93"/>
    </row>
    <row r="121" spans="1:7" ht="15.6" customHeight="1" x14ac:dyDescent="0.25">
      <c r="A121" s="183"/>
      <c r="B121" s="184"/>
      <c r="C121" s="180"/>
      <c r="D121" s="91"/>
      <c r="E121" s="92"/>
      <c r="F121" s="93"/>
      <c r="G121" s="93"/>
    </row>
    <row r="122" spans="1:7" ht="15.6" customHeight="1" x14ac:dyDescent="0.25">
      <c r="A122" s="183"/>
      <c r="B122" s="184"/>
      <c r="C122" s="180"/>
      <c r="D122" s="91"/>
      <c r="E122" s="92"/>
      <c r="F122" s="93"/>
      <c r="G122" s="93"/>
    </row>
    <row r="123" spans="1:7" ht="15.6" customHeight="1" x14ac:dyDescent="0.25">
      <c r="A123" s="183"/>
      <c r="B123" s="184"/>
      <c r="C123" s="180"/>
      <c r="D123" s="91"/>
      <c r="E123" s="92"/>
      <c r="F123" s="93"/>
      <c r="G123" s="93"/>
    </row>
    <row r="124" spans="1:7" ht="15.6" customHeight="1" x14ac:dyDescent="0.25">
      <c r="A124" s="183"/>
      <c r="B124" s="184"/>
      <c r="C124" s="180"/>
      <c r="D124" s="91"/>
      <c r="E124" s="92"/>
      <c r="F124" s="93"/>
      <c r="G124" s="93"/>
    </row>
    <row r="125" spans="1:7" ht="15.6" customHeight="1" x14ac:dyDescent="0.25">
      <c r="A125" s="183"/>
      <c r="B125" s="184"/>
      <c r="C125" s="180"/>
      <c r="D125" s="91"/>
      <c r="E125" s="92"/>
      <c r="F125" s="93"/>
      <c r="G125" s="93"/>
    </row>
    <row r="126" spans="1:7" ht="15.6" customHeight="1" x14ac:dyDescent="0.25">
      <c r="A126" s="88"/>
      <c r="B126" s="179"/>
      <c r="C126" s="180"/>
      <c r="D126" s="91"/>
      <c r="E126" s="92"/>
      <c r="F126" s="93"/>
      <c r="G126" s="93"/>
    </row>
    <row r="127" spans="1:7" ht="15.6" customHeight="1" x14ac:dyDescent="0.25">
      <c r="A127" s="88"/>
      <c r="B127" s="179"/>
      <c r="C127" s="180"/>
      <c r="D127" s="91"/>
      <c r="E127" s="92"/>
      <c r="F127" s="93"/>
      <c r="G127" s="93"/>
    </row>
    <row r="128" spans="1:7" ht="15.6" customHeight="1" x14ac:dyDescent="0.25">
      <c r="A128" s="88"/>
      <c r="B128" s="179"/>
      <c r="C128" s="180"/>
      <c r="D128" s="91"/>
      <c r="E128" s="92"/>
      <c r="F128" s="93"/>
      <c r="G128" s="93"/>
    </row>
    <row r="129" spans="1:7" ht="15.6" customHeight="1" x14ac:dyDescent="0.25">
      <c r="A129" s="88"/>
      <c r="B129" s="179"/>
      <c r="C129" s="180"/>
      <c r="D129" s="91"/>
      <c r="E129" s="92"/>
      <c r="F129" s="93"/>
      <c r="G129" s="93"/>
    </row>
    <row r="130" spans="1:7" ht="15.6" customHeight="1" x14ac:dyDescent="0.25">
      <c r="A130" s="88"/>
      <c r="B130" s="179"/>
      <c r="C130" s="180"/>
      <c r="D130" s="91"/>
      <c r="E130" s="92"/>
      <c r="F130" s="93"/>
      <c r="G130" s="93"/>
    </row>
    <row r="131" spans="1:7" ht="15.6" customHeight="1" x14ac:dyDescent="0.25">
      <c r="A131" s="88"/>
      <c r="B131" s="179"/>
      <c r="C131" s="180"/>
      <c r="D131" s="91"/>
      <c r="E131" s="92"/>
      <c r="F131" s="93"/>
      <c r="G131" s="93"/>
    </row>
    <row r="132" spans="1:7" ht="15.6" customHeight="1" x14ac:dyDescent="0.25">
      <c r="A132" s="88"/>
      <c r="B132" s="179"/>
      <c r="C132" s="180"/>
      <c r="D132" s="91"/>
      <c r="E132" s="92"/>
      <c r="F132" s="93"/>
      <c r="G132" s="93"/>
    </row>
    <row r="133" spans="1:7" ht="15.6" customHeight="1" x14ac:dyDescent="0.25">
      <c r="A133" s="88"/>
      <c r="B133" s="179"/>
      <c r="C133" s="180"/>
      <c r="D133" s="91"/>
      <c r="E133" s="92"/>
      <c r="F133" s="93"/>
      <c r="G133" s="93"/>
    </row>
    <row r="134" spans="1:7" ht="15.6" customHeight="1" x14ac:dyDescent="0.25">
      <c r="A134" s="88"/>
      <c r="B134" s="179"/>
      <c r="C134" s="180"/>
      <c r="D134" s="91"/>
      <c r="E134" s="92"/>
      <c r="F134" s="93"/>
      <c r="G134" s="93"/>
    </row>
    <row r="135" spans="1:7" ht="15.6" customHeight="1" x14ac:dyDescent="0.25">
      <c r="A135" s="88"/>
      <c r="B135" s="179"/>
      <c r="C135" s="180"/>
      <c r="D135" s="91"/>
      <c r="E135" s="92"/>
      <c r="F135" s="93"/>
      <c r="G135" s="93"/>
    </row>
    <row r="136" spans="1:7" ht="15.6" customHeight="1" x14ac:dyDescent="0.25">
      <c r="A136" s="88"/>
      <c r="B136" s="179"/>
      <c r="C136" s="180"/>
      <c r="D136" s="91"/>
      <c r="E136" s="92"/>
      <c r="F136" s="93"/>
      <c r="G136" s="93"/>
    </row>
    <row r="137" spans="1:7" ht="15.6" customHeight="1" x14ac:dyDescent="0.25">
      <c r="A137" s="88"/>
      <c r="B137" s="179"/>
      <c r="C137" s="180"/>
      <c r="D137" s="91"/>
      <c r="E137" s="92"/>
      <c r="F137" s="93"/>
      <c r="G137" s="93"/>
    </row>
    <row r="138" spans="1:7" ht="15.6" customHeight="1" x14ac:dyDescent="0.25">
      <c r="A138" s="183"/>
      <c r="B138" s="184"/>
      <c r="C138" s="180"/>
      <c r="D138" s="91"/>
      <c r="E138" s="92"/>
      <c r="F138" s="93"/>
      <c r="G138" s="93"/>
    </row>
    <row r="139" spans="1:7" ht="15.6" customHeight="1" x14ac:dyDescent="0.25">
      <c r="A139" s="183"/>
      <c r="B139" s="184"/>
      <c r="C139" s="180"/>
      <c r="D139" s="91"/>
      <c r="E139" s="92"/>
      <c r="F139" s="93"/>
      <c r="G139" s="93"/>
    </row>
    <row r="140" spans="1:7" ht="15.6" customHeight="1" x14ac:dyDescent="0.25">
      <c r="A140" s="183"/>
      <c r="B140" s="184"/>
      <c r="C140" s="180"/>
      <c r="D140" s="91"/>
      <c r="E140" s="92"/>
      <c r="F140" s="93"/>
      <c r="G140" s="93"/>
    </row>
    <row r="141" spans="1:7" ht="15.6" customHeight="1" x14ac:dyDescent="0.25">
      <c r="A141" s="183"/>
      <c r="B141" s="184"/>
      <c r="C141" s="180"/>
      <c r="D141" s="91"/>
      <c r="E141" s="92"/>
      <c r="F141" s="93"/>
      <c r="G141" s="93"/>
    </row>
    <row r="142" spans="1:7" ht="15.6" customHeight="1" x14ac:dyDescent="0.25">
      <c r="A142" s="183"/>
      <c r="B142" s="184"/>
      <c r="C142" s="180"/>
      <c r="D142" s="91"/>
      <c r="E142" s="92"/>
      <c r="F142" s="93"/>
      <c r="G142" s="93"/>
    </row>
    <row r="143" spans="1:7" ht="15.6" customHeight="1" x14ac:dyDescent="0.25">
      <c r="A143" s="183"/>
      <c r="B143" s="184"/>
      <c r="C143" s="180"/>
      <c r="D143" s="91"/>
      <c r="E143" s="92"/>
      <c r="F143" s="93"/>
      <c r="G143" s="93"/>
    </row>
    <row r="144" spans="1:7" ht="15.6" customHeight="1" x14ac:dyDescent="0.25">
      <c r="A144" s="183"/>
      <c r="B144" s="184"/>
      <c r="C144" s="180"/>
      <c r="D144" s="91"/>
      <c r="E144" s="92"/>
      <c r="F144" s="93"/>
      <c r="G144" s="93"/>
    </row>
    <row r="145" spans="1:7" ht="15.6" customHeight="1" x14ac:dyDescent="0.25">
      <c r="A145" s="183"/>
      <c r="B145" s="184"/>
      <c r="C145" s="180"/>
      <c r="D145" s="91"/>
      <c r="E145" s="92"/>
      <c r="F145" s="93"/>
      <c r="G145" s="93"/>
    </row>
    <row r="146" spans="1:7" ht="15.6" customHeight="1" x14ac:dyDescent="0.25">
      <c r="A146" s="183"/>
      <c r="B146" s="184"/>
      <c r="C146" s="180"/>
      <c r="D146" s="91"/>
      <c r="E146" s="92"/>
      <c r="F146" s="93"/>
      <c r="G146" s="93"/>
    </row>
    <row r="147" spans="1:7" ht="15.6" customHeight="1" x14ac:dyDescent="0.25">
      <c r="A147" s="183"/>
      <c r="B147" s="184"/>
      <c r="C147" s="180"/>
      <c r="D147" s="91"/>
      <c r="E147" s="92"/>
      <c r="F147" s="93"/>
      <c r="G147" s="93"/>
    </row>
    <row r="148" spans="1:7" ht="15.6" customHeight="1" x14ac:dyDescent="0.25">
      <c r="A148" s="183"/>
      <c r="B148" s="184"/>
      <c r="C148" s="180"/>
      <c r="D148" s="91"/>
      <c r="E148" s="92"/>
      <c r="F148" s="93"/>
      <c r="G148" s="93"/>
    </row>
    <row r="149" spans="1:7" ht="15.6" customHeight="1" x14ac:dyDescent="0.25">
      <c r="A149" s="183"/>
      <c r="B149" s="184"/>
      <c r="C149" s="180"/>
      <c r="D149" s="91"/>
      <c r="E149" s="92"/>
      <c r="F149" s="93"/>
      <c r="G149" s="93"/>
    </row>
    <row r="150" spans="1:7" ht="15.6" customHeight="1" x14ac:dyDescent="0.25">
      <c r="A150" s="183"/>
      <c r="B150" s="184"/>
      <c r="C150" s="180"/>
      <c r="D150" s="91"/>
      <c r="E150" s="92"/>
      <c r="F150" s="93"/>
      <c r="G150" s="93"/>
    </row>
    <row r="151" spans="1:7" ht="15.6" customHeight="1" x14ac:dyDescent="0.25">
      <c r="A151" s="183"/>
      <c r="B151" s="184"/>
      <c r="C151" s="180"/>
      <c r="D151" s="91"/>
      <c r="E151" s="92"/>
      <c r="F151" s="93"/>
      <c r="G151" s="93"/>
    </row>
    <row r="152" spans="1:7" ht="15.6" customHeight="1" x14ac:dyDescent="0.25">
      <c r="A152" s="183"/>
      <c r="B152" s="184"/>
      <c r="C152" s="180"/>
      <c r="D152" s="91"/>
      <c r="E152" s="92"/>
      <c r="F152" s="93"/>
      <c r="G152" s="93"/>
    </row>
    <row r="153" spans="1:7" ht="15.6" customHeight="1" x14ac:dyDescent="0.25">
      <c r="A153" s="183"/>
      <c r="B153" s="184"/>
      <c r="C153" s="180"/>
      <c r="D153" s="91"/>
      <c r="E153" s="92"/>
      <c r="F153" s="93"/>
      <c r="G153" s="93"/>
    </row>
    <row r="154" spans="1:7" ht="15.6" customHeight="1" x14ac:dyDescent="0.25">
      <c r="A154" s="183"/>
      <c r="B154" s="184"/>
      <c r="C154" s="180"/>
      <c r="D154" s="91"/>
      <c r="E154" s="92"/>
      <c r="F154" s="93"/>
      <c r="G154" s="93"/>
    </row>
    <row r="155" spans="1:7" ht="15.6" customHeight="1" x14ac:dyDescent="0.25">
      <c r="A155" s="183"/>
      <c r="B155" s="184"/>
      <c r="C155" s="180"/>
      <c r="D155" s="91"/>
      <c r="E155" s="92"/>
      <c r="F155" s="93"/>
      <c r="G155" s="93"/>
    </row>
    <row r="156" spans="1:7" ht="15.6" customHeight="1" x14ac:dyDescent="0.25">
      <c r="A156" s="183"/>
      <c r="B156" s="184"/>
      <c r="C156" s="180"/>
      <c r="D156" s="91"/>
      <c r="E156" s="92"/>
      <c r="F156" s="93"/>
      <c r="G156" s="93"/>
    </row>
    <row r="157" spans="1:7" ht="15.6" customHeight="1" x14ac:dyDescent="0.25">
      <c r="A157" s="183"/>
      <c r="B157" s="184"/>
      <c r="C157" s="180"/>
      <c r="D157" s="91"/>
      <c r="E157" s="92"/>
      <c r="F157" s="93"/>
      <c r="G157" s="93"/>
    </row>
    <row r="158" spans="1:7" ht="15.6" customHeight="1" x14ac:dyDescent="0.25">
      <c r="A158" s="183"/>
      <c r="B158" s="184"/>
      <c r="C158" s="180"/>
      <c r="D158" s="91"/>
      <c r="E158" s="92"/>
      <c r="F158" s="93"/>
      <c r="G158" s="93"/>
    </row>
    <row r="159" spans="1:7" ht="15.6" customHeight="1" x14ac:dyDescent="0.25">
      <c r="A159" s="183"/>
      <c r="B159" s="184"/>
      <c r="C159" s="180"/>
      <c r="D159" s="91"/>
      <c r="E159" s="92"/>
      <c r="F159" s="93"/>
      <c r="G159" s="93"/>
    </row>
    <row r="160" spans="1:7" ht="15.6" customHeight="1" x14ac:dyDescent="0.25">
      <c r="A160" s="183"/>
      <c r="B160" s="184"/>
      <c r="C160" s="180"/>
      <c r="D160" s="91"/>
      <c r="E160" s="92"/>
      <c r="F160" s="93"/>
      <c r="G160" s="93"/>
    </row>
    <row r="161" spans="1:7" ht="15.6" customHeight="1" x14ac:dyDescent="0.25">
      <c r="A161" s="183"/>
      <c r="B161" s="184"/>
      <c r="C161" s="180"/>
      <c r="D161" s="91"/>
      <c r="E161" s="92"/>
      <c r="F161" s="93"/>
      <c r="G161" s="93"/>
    </row>
    <row r="162" spans="1:7" ht="15.6" customHeight="1" x14ac:dyDescent="0.25">
      <c r="A162" s="183"/>
      <c r="B162" s="184"/>
      <c r="C162" s="180"/>
      <c r="D162" s="91"/>
      <c r="E162" s="92"/>
      <c r="F162" s="93"/>
      <c r="G162" s="93"/>
    </row>
    <row r="163" spans="1:7" ht="15.6" customHeight="1" x14ac:dyDescent="0.25">
      <c r="A163" s="183"/>
      <c r="B163" s="184"/>
      <c r="C163" s="180"/>
      <c r="D163" s="91"/>
      <c r="E163" s="92"/>
      <c r="F163" s="93"/>
      <c r="G163" s="93"/>
    </row>
    <row r="164" spans="1:7" ht="15.6" customHeight="1" x14ac:dyDescent="0.25">
      <c r="A164" s="183"/>
      <c r="B164" s="184"/>
      <c r="C164" s="180"/>
      <c r="D164" s="91"/>
      <c r="E164" s="92"/>
      <c r="F164" s="93"/>
      <c r="G164" s="93"/>
    </row>
    <row r="165" spans="1:7" ht="15.6" customHeight="1" x14ac:dyDescent="0.25">
      <c r="A165" s="183"/>
      <c r="B165" s="184"/>
      <c r="C165" s="180"/>
      <c r="D165" s="91"/>
      <c r="E165" s="92"/>
      <c r="F165" s="93"/>
      <c r="G165" s="93"/>
    </row>
    <row r="166" spans="1:7" ht="15.6" customHeight="1" x14ac:dyDescent="0.25">
      <c r="A166" s="183"/>
      <c r="B166" s="184"/>
      <c r="C166" s="180"/>
      <c r="D166" s="91"/>
      <c r="E166" s="92"/>
      <c r="F166" s="93"/>
      <c r="G166" s="93"/>
    </row>
    <row r="167" spans="1:7" ht="15.6" customHeight="1" x14ac:dyDescent="0.25">
      <c r="A167" s="183"/>
      <c r="B167" s="184"/>
      <c r="C167" s="180"/>
      <c r="D167" s="91"/>
      <c r="E167" s="92"/>
      <c r="F167" s="93"/>
      <c r="G167" s="93"/>
    </row>
    <row r="168" spans="1:7" ht="15.6" customHeight="1" x14ac:dyDescent="0.25">
      <c r="A168" s="183"/>
      <c r="B168" s="184"/>
      <c r="C168" s="180"/>
      <c r="D168" s="91"/>
      <c r="E168" s="92"/>
      <c r="F168" s="93"/>
      <c r="G168" s="93"/>
    </row>
    <row r="169" spans="1:7" ht="15.6" customHeight="1" x14ac:dyDescent="0.25">
      <c r="A169" s="183"/>
      <c r="B169" s="184"/>
      <c r="C169" s="180"/>
      <c r="D169" s="91"/>
      <c r="E169" s="92"/>
      <c r="F169" s="93"/>
      <c r="G169" s="93"/>
    </row>
    <row r="170" spans="1:7" ht="15.6" customHeight="1" x14ac:dyDescent="0.25">
      <c r="A170" s="183"/>
      <c r="B170" s="184"/>
      <c r="C170" s="180"/>
      <c r="D170" s="91"/>
      <c r="E170" s="92"/>
      <c r="F170" s="93"/>
      <c r="G170" s="93"/>
    </row>
    <row r="171" spans="1:7" ht="15.6" customHeight="1" x14ac:dyDescent="0.25">
      <c r="A171" s="183"/>
      <c r="B171" s="184"/>
      <c r="C171" s="180"/>
      <c r="D171" s="91"/>
      <c r="E171" s="92"/>
      <c r="F171" s="93"/>
      <c r="G171" s="93"/>
    </row>
    <row r="172" spans="1:7" ht="15.6" customHeight="1" x14ac:dyDescent="0.25">
      <c r="A172" s="183"/>
      <c r="B172" s="184"/>
      <c r="C172" s="180"/>
      <c r="D172" s="91"/>
      <c r="E172" s="92"/>
      <c r="F172" s="93"/>
      <c r="G172" s="93"/>
    </row>
    <row r="173" spans="1:7" ht="15.6" customHeight="1" x14ac:dyDescent="0.25">
      <c r="A173" s="183"/>
      <c r="B173" s="184"/>
      <c r="C173" s="180"/>
      <c r="D173" s="91"/>
      <c r="E173" s="92"/>
      <c r="F173" s="93"/>
      <c r="G173" s="93"/>
    </row>
    <row r="174" spans="1:7" ht="15.6" customHeight="1" x14ac:dyDescent="0.25">
      <c r="A174" s="183"/>
      <c r="B174" s="184"/>
      <c r="C174" s="180"/>
      <c r="D174" s="91"/>
      <c r="E174" s="92"/>
      <c r="F174" s="93"/>
      <c r="G174" s="93"/>
    </row>
    <row r="175" spans="1:7" ht="15.6" customHeight="1" x14ac:dyDescent="0.25">
      <c r="A175" s="183"/>
      <c r="B175" s="184"/>
      <c r="C175" s="180"/>
      <c r="D175" s="91"/>
      <c r="E175" s="92"/>
      <c r="F175" s="93"/>
      <c r="G175" s="93"/>
    </row>
    <row r="176" spans="1:7" ht="15.6" customHeight="1" x14ac:dyDescent="0.25">
      <c r="A176" s="183"/>
      <c r="B176" s="184"/>
      <c r="C176" s="180"/>
      <c r="D176" s="91"/>
      <c r="E176" s="92"/>
      <c r="F176" s="93"/>
      <c r="G176" s="93"/>
    </row>
    <row r="177" spans="1:7" ht="15.6" customHeight="1" x14ac:dyDescent="0.25">
      <c r="A177" s="183"/>
      <c r="B177" s="184"/>
      <c r="C177" s="180"/>
      <c r="D177" s="91"/>
      <c r="E177" s="92"/>
      <c r="F177" s="93"/>
      <c r="G177" s="93"/>
    </row>
    <row r="178" spans="1:7" ht="15.6" customHeight="1" x14ac:dyDescent="0.25">
      <c r="A178" s="183"/>
      <c r="B178" s="184"/>
      <c r="C178" s="180"/>
      <c r="D178" s="91"/>
      <c r="E178" s="92"/>
      <c r="F178" s="93"/>
      <c r="G178" s="93"/>
    </row>
    <row r="179" spans="1:7" ht="15.6" customHeight="1" x14ac:dyDescent="0.25">
      <c r="A179" s="183"/>
      <c r="B179" s="184"/>
      <c r="C179" s="180"/>
      <c r="D179" s="91"/>
      <c r="E179" s="92"/>
      <c r="F179" s="93"/>
      <c r="G179" s="93"/>
    </row>
    <row r="180" spans="1:7" ht="15.6" customHeight="1" x14ac:dyDescent="0.25">
      <c r="A180" s="183"/>
      <c r="B180" s="184"/>
      <c r="C180" s="180"/>
      <c r="D180" s="91"/>
      <c r="E180" s="92"/>
      <c r="F180" s="93"/>
      <c r="G180" s="93"/>
    </row>
    <row r="181" spans="1:7" ht="15.6" customHeight="1" x14ac:dyDescent="0.25">
      <c r="A181" s="183"/>
      <c r="B181" s="184"/>
      <c r="C181" s="180"/>
      <c r="D181" s="91"/>
      <c r="E181" s="92"/>
      <c r="F181" s="93"/>
      <c r="G181" s="93"/>
    </row>
    <row r="182" spans="1:7" ht="15.6" customHeight="1" x14ac:dyDescent="0.25">
      <c r="A182" s="183"/>
      <c r="B182" s="184"/>
      <c r="C182" s="180"/>
      <c r="D182" s="91"/>
      <c r="E182" s="92"/>
      <c r="F182" s="93"/>
      <c r="G182" s="93"/>
    </row>
    <row r="183" spans="1:7" ht="15.6" customHeight="1" x14ac:dyDescent="0.25">
      <c r="A183" s="183"/>
      <c r="B183" s="184"/>
      <c r="C183" s="180"/>
      <c r="D183" s="91"/>
      <c r="E183" s="92"/>
      <c r="F183" s="93"/>
      <c r="G183" s="93"/>
    </row>
    <row r="184" spans="1:7" ht="15.6" customHeight="1" x14ac:dyDescent="0.25">
      <c r="A184" s="183"/>
      <c r="B184" s="184"/>
      <c r="C184" s="180"/>
      <c r="D184" s="91"/>
      <c r="E184" s="92"/>
      <c r="F184" s="93"/>
      <c r="G184" s="93"/>
    </row>
    <row r="185" spans="1:7" ht="15.6" customHeight="1" x14ac:dyDescent="0.25">
      <c r="A185" s="183"/>
      <c r="B185" s="184"/>
      <c r="C185" s="180"/>
      <c r="D185" s="91"/>
      <c r="E185" s="92"/>
      <c r="F185" s="93"/>
      <c r="G185" s="93"/>
    </row>
    <row r="186" spans="1:7" ht="15.6" customHeight="1" x14ac:dyDescent="0.25">
      <c r="A186" s="183"/>
      <c r="B186" s="184"/>
      <c r="C186" s="180"/>
      <c r="D186" s="91"/>
      <c r="E186" s="92"/>
      <c r="F186" s="93"/>
      <c r="G186" s="93"/>
    </row>
    <row r="187" spans="1:7" ht="15.6" customHeight="1" x14ac:dyDescent="0.25">
      <c r="A187" s="183"/>
      <c r="B187" s="184"/>
      <c r="C187" s="180"/>
      <c r="D187" s="91"/>
      <c r="E187" s="92"/>
      <c r="F187" s="93"/>
      <c r="G187" s="93"/>
    </row>
    <row r="188" spans="1:7" ht="15.6" customHeight="1" x14ac:dyDescent="0.25">
      <c r="A188" s="183"/>
      <c r="B188" s="184"/>
      <c r="C188" s="180"/>
      <c r="D188" s="91"/>
      <c r="E188" s="92"/>
      <c r="F188" s="93"/>
      <c r="G188" s="93"/>
    </row>
    <row r="189" spans="1:7" ht="15.6" customHeight="1" x14ac:dyDescent="0.25">
      <c r="A189" s="183"/>
      <c r="B189" s="184"/>
      <c r="C189" s="180"/>
      <c r="D189" s="91"/>
      <c r="E189" s="92"/>
      <c r="F189" s="93"/>
      <c r="G189" s="93"/>
    </row>
    <row r="190" spans="1:7" ht="15.6" customHeight="1" x14ac:dyDescent="0.25">
      <c r="A190" s="183"/>
      <c r="B190" s="184"/>
      <c r="C190" s="180"/>
      <c r="D190" s="91"/>
      <c r="E190" s="92"/>
      <c r="F190" s="93"/>
      <c r="G190" s="93"/>
    </row>
    <row r="191" spans="1:7" ht="15.6" customHeight="1" x14ac:dyDescent="0.25">
      <c r="A191" s="183"/>
      <c r="B191" s="184"/>
      <c r="C191" s="180"/>
      <c r="D191" s="91"/>
      <c r="E191" s="92"/>
      <c r="F191" s="93"/>
      <c r="G191" s="93"/>
    </row>
    <row r="192" spans="1:7" ht="15.6" customHeight="1" x14ac:dyDescent="0.25">
      <c r="A192" s="183"/>
      <c r="B192" s="184"/>
      <c r="C192" s="180"/>
      <c r="D192" s="91"/>
      <c r="E192" s="92"/>
      <c r="F192" s="93"/>
      <c r="G192" s="93"/>
    </row>
    <row r="193" spans="1:7" ht="15.6" customHeight="1" x14ac:dyDescent="0.25">
      <c r="A193" s="183"/>
      <c r="B193" s="184"/>
      <c r="C193" s="180"/>
      <c r="D193" s="91"/>
      <c r="E193" s="92"/>
      <c r="F193" s="93"/>
      <c r="G193" s="93"/>
    </row>
    <row r="194" spans="1:7" ht="15.6" customHeight="1" x14ac:dyDescent="0.25">
      <c r="A194" s="183"/>
      <c r="B194" s="184"/>
      <c r="C194" s="180"/>
      <c r="D194" s="91"/>
      <c r="E194" s="92"/>
      <c r="F194" s="93"/>
      <c r="G194" s="93"/>
    </row>
    <row r="195" spans="1:7" ht="15.6" customHeight="1" x14ac:dyDescent="0.25">
      <c r="A195" s="183"/>
      <c r="B195" s="184"/>
      <c r="C195" s="180"/>
      <c r="D195" s="91"/>
      <c r="E195" s="92"/>
      <c r="F195" s="93"/>
      <c r="G195" s="93"/>
    </row>
    <row r="196" spans="1:7" ht="15.6" customHeight="1" x14ac:dyDescent="0.25">
      <c r="A196" s="183"/>
      <c r="B196" s="184"/>
      <c r="C196" s="180"/>
      <c r="D196" s="91"/>
      <c r="E196" s="92"/>
      <c r="F196" s="93"/>
      <c r="G196" s="93"/>
    </row>
    <row r="197" spans="1:7" ht="15.6" customHeight="1" x14ac:dyDescent="0.25">
      <c r="A197" s="183"/>
      <c r="B197" s="184"/>
      <c r="C197" s="180"/>
      <c r="D197" s="91"/>
      <c r="E197" s="92"/>
      <c r="F197" s="93"/>
      <c r="G197" s="93"/>
    </row>
    <row r="198" spans="1:7" ht="15.6" customHeight="1" x14ac:dyDescent="0.25">
      <c r="A198" s="183"/>
      <c r="B198" s="184"/>
      <c r="C198" s="180"/>
      <c r="D198" s="91"/>
      <c r="E198" s="92"/>
      <c r="F198" s="93"/>
      <c r="G198" s="93"/>
    </row>
    <row r="199" spans="1:7" ht="15.6" customHeight="1" x14ac:dyDescent="0.25">
      <c r="A199" s="183"/>
      <c r="B199" s="184"/>
      <c r="C199" s="180"/>
      <c r="D199" s="91"/>
      <c r="E199" s="92"/>
      <c r="F199" s="93"/>
      <c r="G199" s="93"/>
    </row>
    <row r="200" spans="1:7" ht="15.6" customHeight="1" x14ac:dyDescent="0.25">
      <c r="A200" s="183"/>
      <c r="B200" s="184"/>
      <c r="C200" s="180"/>
      <c r="D200" s="91"/>
      <c r="E200" s="92"/>
      <c r="F200" s="93"/>
      <c r="G200" s="93"/>
    </row>
    <row r="201" spans="1:7" ht="15.6" customHeight="1" x14ac:dyDescent="0.25">
      <c r="A201" s="183"/>
      <c r="B201" s="184"/>
      <c r="C201" s="180"/>
      <c r="D201" s="91"/>
      <c r="E201" s="92"/>
      <c r="F201" s="93"/>
      <c r="G201" s="93"/>
    </row>
    <row r="202" spans="1:7" ht="15.6" customHeight="1" x14ac:dyDescent="0.25">
      <c r="A202" s="183"/>
      <c r="B202" s="184"/>
      <c r="C202" s="180"/>
      <c r="D202" s="91"/>
      <c r="E202" s="92"/>
      <c r="F202" s="93"/>
      <c r="G202" s="93"/>
    </row>
    <row r="203" spans="1:7" ht="15.6" customHeight="1" x14ac:dyDescent="0.25">
      <c r="A203" s="183"/>
      <c r="B203" s="184"/>
      <c r="C203" s="180"/>
      <c r="D203" s="91"/>
      <c r="E203" s="92"/>
      <c r="F203" s="93"/>
      <c r="G203" s="93"/>
    </row>
    <row r="204" spans="1:7" ht="15.6" customHeight="1" x14ac:dyDescent="0.25">
      <c r="A204" s="183"/>
      <c r="B204" s="184"/>
      <c r="C204" s="180"/>
      <c r="D204" s="91"/>
      <c r="E204" s="92"/>
      <c r="F204" s="93"/>
      <c r="G204" s="93"/>
    </row>
    <row r="205" spans="1:7" ht="15.6" customHeight="1" x14ac:dyDescent="0.25">
      <c r="A205" s="183"/>
      <c r="B205" s="184"/>
      <c r="C205" s="180"/>
      <c r="D205" s="91"/>
      <c r="E205" s="92"/>
      <c r="F205" s="93"/>
      <c r="G205" s="93"/>
    </row>
    <row r="206" spans="1:7" ht="15.6" customHeight="1" x14ac:dyDescent="0.25">
      <c r="A206" s="183"/>
      <c r="B206" s="184"/>
      <c r="C206" s="180"/>
      <c r="D206" s="91"/>
      <c r="E206" s="92"/>
      <c r="F206" s="93"/>
      <c r="G206" s="93"/>
    </row>
    <row r="207" spans="1:7" ht="15.6" customHeight="1" x14ac:dyDescent="0.25">
      <c r="A207" s="183"/>
      <c r="B207" s="184"/>
      <c r="C207" s="180"/>
      <c r="D207" s="91"/>
      <c r="E207" s="92"/>
      <c r="F207" s="93"/>
      <c r="G207" s="93"/>
    </row>
    <row r="208" spans="1:7" ht="15.6" customHeight="1" x14ac:dyDescent="0.25">
      <c r="A208" s="183"/>
      <c r="B208" s="184"/>
      <c r="C208" s="180"/>
      <c r="D208" s="91"/>
      <c r="E208" s="92"/>
      <c r="F208" s="93"/>
      <c r="G208" s="93"/>
    </row>
    <row r="209" spans="1:7" ht="15.6" customHeight="1" x14ac:dyDescent="0.25">
      <c r="A209" s="183"/>
      <c r="B209" s="184"/>
      <c r="C209" s="180"/>
      <c r="D209" s="91"/>
      <c r="E209" s="92"/>
      <c r="F209" s="93"/>
      <c r="G209" s="93"/>
    </row>
    <row r="210" spans="1:7" ht="15.6" customHeight="1" x14ac:dyDescent="0.25">
      <c r="A210" s="183"/>
      <c r="B210" s="184"/>
      <c r="C210" s="180"/>
      <c r="D210" s="91"/>
      <c r="E210" s="92"/>
      <c r="F210" s="93"/>
      <c r="G210" s="93"/>
    </row>
    <row r="211" spans="1:7" ht="19.05" customHeight="1" x14ac:dyDescent="0.25">
      <c r="A211" s="183"/>
      <c r="B211" s="184"/>
      <c r="C211" s="180"/>
      <c r="D211" s="91"/>
      <c r="E211" s="92"/>
      <c r="F211" s="93"/>
      <c r="G211" s="93"/>
    </row>
    <row r="212" spans="1:7" ht="49.05" customHeight="1" x14ac:dyDescent="0.25">
      <c r="A212" s="183"/>
      <c r="B212" s="184"/>
      <c r="C212" s="180"/>
      <c r="D212" s="91"/>
      <c r="E212" s="92"/>
      <c r="F212" s="93"/>
      <c r="G212" s="93"/>
    </row>
    <row r="213" spans="1:7" ht="15.6" customHeight="1" x14ac:dyDescent="0.25">
      <c r="A213" s="183"/>
      <c r="B213" s="184"/>
      <c r="C213" s="180"/>
      <c r="D213" s="91"/>
      <c r="E213" s="92"/>
      <c r="F213" s="93"/>
      <c r="G213" s="93"/>
    </row>
    <row r="214" spans="1:7" ht="15.6" customHeight="1" x14ac:dyDescent="0.25">
      <c r="A214" s="183"/>
      <c r="B214" s="184"/>
      <c r="C214" s="180"/>
      <c r="D214" s="91"/>
      <c r="E214" s="92"/>
      <c r="F214" s="93"/>
      <c r="G214" s="93"/>
    </row>
    <row r="215" spans="1:7" ht="15.6" customHeight="1" x14ac:dyDescent="0.25">
      <c r="A215" s="183"/>
      <c r="B215" s="184"/>
      <c r="C215" s="180"/>
      <c r="D215" s="91"/>
      <c r="E215" s="92"/>
      <c r="F215" s="93"/>
      <c r="G215" s="93"/>
    </row>
    <row r="216" spans="1:7" ht="15.6" customHeight="1" x14ac:dyDescent="0.25">
      <c r="A216" s="183"/>
      <c r="B216" s="184"/>
      <c r="C216" s="180"/>
      <c r="D216" s="91"/>
      <c r="E216" s="92"/>
      <c r="F216" s="93"/>
      <c r="G216" s="93"/>
    </row>
    <row r="217" spans="1:7" ht="15.6" customHeight="1" x14ac:dyDescent="0.25">
      <c r="A217" s="183"/>
      <c r="B217" s="184"/>
      <c r="C217" s="180"/>
      <c r="D217" s="91"/>
      <c r="E217" s="92"/>
      <c r="F217" s="93"/>
      <c r="G217" s="93"/>
    </row>
    <row r="218" spans="1:7" ht="32.549999999999997" customHeight="1" x14ac:dyDescent="0.25">
      <c r="A218" s="183"/>
      <c r="B218" s="184"/>
      <c r="C218" s="180"/>
      <c r="D218" s="91"/>
      <c r="E218" s="92"/>
      <c r="F218" s="93"/>
      <c r="G218" s="93"/>
    </row>
    <row r="219" spans="1:7" ht="41.55" customHeight="1" x14ac:dyDescent="0.25">
      <c r="A219" s="183"/>
      <c r="B219" s="184"/>
      <c r="C219" s="180"/>
      <c r="D219" s="91"/>
      <c r="E219" s="92"/>
      <c r="F219" s="93"/>
      <c r="G219" s="93"/>
    </row>
    <row r="220" spans="1:7" ht="15.6" customHeight="1" x14ac:dyDescent="0.25">
      <c r="A220" s="183"/>
      <c r="B220" s="184"/>
      <c r="C220" s="180"/>
      <c r="D220" s="91"/>
      <c r="E220" s="92"/>
      <c r="F220" s="93"/>
      <c r="G220" s="93"/>
    </row>
    <row r="221" spans="1:7" ht="15.6" customHeight="1" x14ac:dyDescent="0.25">
      <c r="A221" s="183"/>
      <c r="B221" s="184"/>
      <c r="C221" s="180"/>
      <c r="D221" s="91"/>
      <c r="E221" s="92"/>
      <c r="F221" s="93"/>
      <c r="G221" s="93"/>
    </row>
    <row r="222" spans="1:7" ht="15.6" customHeight="1" x14ac:dyDescent="0.25">
      <c r="A222" s="183"/>
      <c r="B222" s="184"/>
      <c r="C222" s="180"/>
      <c r="D222" s="91"/>
      <c r="E222" s="92"/>
      <c r="F222" s="93"/>
      <c r="G222" s="93"/>
    </row>
    <row r="223" spans="1:7" ht="15.6" customHeight="1" x14ac:dyDescent="0.25">
      <c r="A223" s="183"/>
      <c r="B223" s="184"/>
      <c r="C223" s="180"/>
      <c r="D223" s="91"/>
      <c r="E223" s="92"/>
      <c r="F223" s="93"/>
      <c r="G223" s="93"/>
    </row>
    <row r="224" spans="1:7" ht="15.6" customHeight="1" x14ac:dyDescent="0.25">
      <c r="A224" s="183"/>
      <c r="B224" s="184"/>
      <c r="C224" s="180"/>
      <c r="D224" s="91"/>
      <c r="E224" s="92"/>
      <c r="F224" s="93"/>
      <c r="G224" s="93"/>
    </row>
    <row r="225" spans="1:7" ht="15.6" customHeight="1" x14ac:dyDescent="0.25">
      <c r="A225" s="183"/>
      <c r="B225" s="184"/>
      <c r="C225" s="180"/>
      <c r="D225" s="91"/>
      <c r="E225" s="92"/>
      <c r="F225" s="93"/>
      <c r="G225" s="93"/>
    </row>
    <row r="226" spans="1:7" ht="17.100000000000001" customHeight="1" x14ac:dyDescent="0.25">
      <c r="A226" s="183"/>
      <c r="B226" s="184"/>
      <c r="C226" s="180"/>
      <c r="D226" s="91"/>
      <c r="E226" s="92"/>
      <c r="F226" s="93"/>
      <c r="G226" s="93"/>
    </row>
    <row r="227" spans="1:7" ht="15.6" customHeight="1" x14ac:dyDescent="0.25">
      <c r="A227" s="183"/>
      <c r="B227" s="184"/>
      <c r="C227" s="180"/>
      <c r="D227" s="91"/>
      <c r="E227" s="92"/>
      <c r="F227" s="93"/>
      <c r="G227" s="93"/>
    </row>
    <row r="228" spans="1:7" ht="15.6" customHeight="1" x14ac:dyDescent="0.25">
      <c r="A228" s="183"/>
      <c r="B228" s="184"/>
      <c r="C228" s="180"/>
      <c r="D228" s="91"/>
      <c r="E228" s="92"/>
      <c r="F228" s="93"/>
      <c r="G228" s="93"/>
    </row>
    <row r="229" spans="1:7" ht="15.6" customHeight="1" x14ac:dyDescent="0.25">
      <c r="A229" s="183"/>
      <c r="B229" s="184"/>
      <c r="C229" s="180"/>
      <c r="D229" s="91"/>
      <c r="E229" s="92"/>
      <c r="F229" s="93"/>
      <c r="G229" s="93"/>
    </row>
    <row r="230" spans="1:7" ht="15.6" customHeight="1" x14ac:dyDescent="0.25">
      <c r="A230" s="183"/>
      <c r="B230" s="184"/>
      <c r="C230" s="180"/>
      <c r="D230" s="91"/>
      <c r="E230" s="92"/>
      <c r="F230" s="93"/>
      <c r="G230" s="93"/>
    </row>
    <row r="231" spans="1:7" ht="15.6" customHeight="1" x14ac:dyDescent="0.25">
      <c r="A231" s="183"/>
      <c r="B231" s="184"/>
      <c r="C231" s="180"/>
      <c r="D231" s="91"/>
      <c r="E231" s="92"/>
      <c r="F231" s="93"/>
      <c r="G231" s="93"/>
    </row>
    <row r="232" spans="1:7" ht="15.6" customHeight="1" x14ac:dyDescent="0.25">
      <c r="A232" s="183"/>
      <c r="B232" s="184"/>
      <c r="C232" s="180"/>
      <c r="D232" s="91"/>
      <c r="E232" s="92"/>
      <c r="F232" s="93"/>
      <c r="G232" s="93"/>
    </row>
    <row r="233" spans="1:7" x14ac:dyDescent="0.25">
      <c r="A233" s="183"/>
      <c r="B233" s="184"/>
      <c r="C233" s="180"/>
      <c r="D233" s="91"/>
      <c r="E233" s="92"/>
      <c r="F233" s="93"/>
      <c r="G233" s="93"/>
    </row>
    <row r="234" spans="1:7" ht="15.6" customHeight="1" x14ac:dyDescent="0.25">
      <c r="A234" s="183"/>
      <c r="B234" s="184"/>
      <c r="C234" s="180"/>
      <c r="D234" s="91"/>
      <c r="E234" s="92"/>
      <c r="F234" s="93"/>
      <c r="G234" s="93"/>
    </row>
    <row r="235" spans="1:7" ht="15.6" customHeight="1" x14ac:dyDescent="0.25">
      <c r="A235" s="183"/>
      <c r="B235" s="184"/>
      <c r="C235" s="180"/>
      <c r="D235" s="91"/>
      <c r="E235" s="92"/>
      <c r="F235" s="93"/>
      <c r="G235" s="93"/>
    </row>
    <row r="236" spans="1:7" ht="15.6" customHeight="1" x14ac:dyDescent="0.25">
      <c r="A236" s="183"/>
      <c r="B236" s="184"/>
      <c r="C236" s="180"/>
      <c r="D236" s="91"/>
      <c r="E236" s="92"/>
      <c r="F236" s="93"/>
      <c r="G236" s="93"/>
    </row>
    <row r="237" spans="1:7" ht="15.6" customHeight="1" x14ac:dyDescent="0.25">
      <c r="A237" s="183"/>
      <c r="B237" s="184"/>
      <c r="C237" s="180"/>
      <c r="D237" s="91"/>
      <c r="E237" s="92"/>
      <c r="F237" s="93"/>
      <c r="G237" s="93"/>
    </row>
    <row r="238" spans="1:7" ht="15.6" customHeight="1" x14ac:dyDescent="0.25">
      <c r="A238" s="183"/>
      <c r="B238" s="184"/>
      <c r="C238" s="180"/>
      <c r="D238" s="91"/>
      <c r="E238" s="92"/>
      <c r="F238" s="93"/>
      <c r="G238" s="93"/>
    </row>
    <row r="239" spans="1:7" ht="15.6" customHeight="1" x14ac:dyDescent="0.25">
      <c r="A239" s="183"/>
      <c r="B239" s="184"/>
      <c r="C239" s="180"/>
      <c r="D239" s="91"/>
      <c r="E239" s="92"/>
      <c r="F239" s="93"/>
      <c r="G239" s="93"/>
    </row>
    <row r="240" spans="1:7" ht="15.6" customHeight="1" x14ac:dyDescent="0.25">
      <c r="A240" s="183"/>
      <c r="B240" s="184"/>
      <c r="C240" s="180"/>
      <c r="D240" s="91"/>
      <c r="E240" s="92"/>
      <c r="F240" s="93"/>
      <c r="G240" s="93"/>
    </row>
    <row r="241" spans="1:7" ht="15.6" customHeight="1" x14ac:dyDescent="0.25">
      <c r="A241" s="183"/>
      <c r="B241" s="184"/>
      <c r="C241" s="180"/>
      <c r="D241" s="91"/>
      <c r="E241" s="92"/>
      <c r="F241" s="93"/>
      <c r="G241" s="93"/>
    </row>
    <row r="242" spans="1:7" ht="15.6" customHeight="1" x14ac:dyDescent="0.25">
      <c r="A242" s="183"/>
      <c r="B242" s="184"/>
      <c r="C242" s="180"/>
      <c r="D242" s="91"/>
      <c r="E242" s="92"/>
      <c r="F242" s="93"/>
      <c r="G242" s="93"/>
    </row>
    <row r="243" spans="1:7" ht="15.6" customHeight="1" x14ac:dyDescent="0.25">
      <c r="A243" s="183"/>
      <c r="B243" s="184"/>
      <c r="C243" s="180"/>
      <c r="D243" s="91"/>
      <c r="E243" s="92"/>
      <c r="F243" s="93"/>
      <c r="G243" s="93"/>
    </row>
    <row r="244" spans="1:7" ht="15.6" customHeight="1" x14ac:dyDescent="0.25">
      <c r="A244" s="183"/>
      <c r="B244" s="184"/>
      <c r="C244" s="180"/>
      <c r="D244" s="91"/>
      <c r="E244" s="92"/>
      <c r="F244" s="93"/>
      <c r="G244" s="93"/>
    </row>
    <row r="245" spans="1:7" ht="15.6" customHeight="1" x14ac:dyDescent="0.25">
      <c r="A245" s="183"/>
      <c r="B245" s="184"/>
      <c r="C245" s="180"/>
      <c r="D245" s="91"/>
      <c r="E245" s="92"/>
      <c r="F245" s="93"/>
      <c r="G245" s="93"/>
    </row>
    <row r="246" spans="1:7" ht="15.6" customHeight="1" x14ac:dyDescent="0.25">
      <c r="A246" s="183"/>
      <c r="B246" s="184"/>
      <c r="C246" s="180"/>
      <c r="D246" s="91"/>
      <c r="E246" s="92"/>
      <c r="F246" s="93"/>
      <c r="G246" s="93"/>
    </row>
    <row r="247" spans="1:7" ht="15.6" customHeight="1" x14ac:dyDescent="0.25">
      <c r="A247" s="183"/>
      <c r="B247" s="184"/>
      <c r="C247" s="180"/>
      <c r="D247" s="91"/>
      <c r="E247" s="92"/>
      <c r="F247" s="93"/>
      <c r="G247" s="93"/>
    </row>
    <row r="248" spans="1:7" ht="15.6" customHeight="1" x14ac:dyDescent="0.25">
      <c r="A248" s="183"/>
      <c r="B248" s="184"/>
      <c r="C248" s="180"/>
      <c r="D248" s="91"/>
      <c r="E248" s="92"/>
      <c r="F248" s="93"/>
      <c r="G248" s="93"/>
    </row>
    <row r="249" spans="1:7" ht="15.6" customHeight="1" x14ac:dyDescent="0.25">
      <c r="A249" s="88"/>
      <c r="B249" s="179"/>
      <c r="C249" s="180"/>
      <c r="D249" s="91"/>
      <c r="E249" s="92"/>
      <c r="F249" s="93"/>
      <c r="G249" s="93"/>
    </row>
    <row r="250" spans="1:7" ht="15.6" customHeight="1" x14ac:dyDescent="0.25">
      <c r="A250" s="183"/>
      <c r="B250" s="184"/>
      <c r="C250" s="180"/>
      <c r="D250" s="91"/>
      <c r="E250" s="92"/>
      <c r="F250" s="93"/>
      <c r="G250" s="93"/>
    </row>
    <row r="251" spans="1:7" x14ac:dyDescent="0.25">
      <c r="A251" s="183"/>
      <c r="B251" s="184"/>
      <c r="C251" s="180"/>
      <c r="D251" s="91"/>
      <c r="E251" s="92"/>
      <c r="F251" s="93"/>
      <c r="G251" s="93"/>
    </row>
    <row r="252" spans="1:7" x14ac:dyDescent="0.25">
      <c r="A252" s="183"/>
      <c r="B252" s="186"/>
      <c r="C252" s="180"/>
      <c r="D252" s="91"/>
      <c r="E252" s="92"/>
      <c r="F252" s="93"/>
      <c r="G252" s="93"/>
    </row>
    <row r="253" spans="1:7" x14ac:dyDescent="0.25">
      <c r="A253" s="183"/>
      <c r="B253" s="184"/>
      <c r="C253" s="180"/>
      <c r="D253" s="91"/>
      <c r="E253" s="92"/>
      <c r="F253" s="93"/>
      <c r="G253" s="93"/>
    </row>
    <row r="254" spans="1:7" x14ac:dyDescent="0.25">
      <c r="A254" s="183"/>
      <c r="B254" s="184"/>
      <c r="C254" s="180"/>
      <c r="D254" s="91"/>
      <c r="E254" s="92"/>
      <c r="F254" s="93"/>
      <c r="G254" s="93"/>
    </row>
    <row r="255" spans="1:7" x14ac:dyDescent="0.25">
      <c r="A255" s="183"/>
      <c r="B255" s="184"/>
      <c r="C255" s="180"/>
      <c r="D255" s="91"/>
      <c r="E255" s="92"/>
      <c r="F255" s="93"/>
      <c r="G255" s="93"/>
    </row>
    <row r="256" spans="1:7" x14ac:dyDescent="0.25">
      <c r="A256" s="183"/>
      <c r="B256" s="184"/>
      <c r="C256" s="180"/>
      <c r="D256" s="91"/>
      <c r="E256" s="92"/>
      <c r="F256" s="93"/>
      <c r="G256" s="93"/>
    </row>
    <row r="257" spans="1:7" x14ac:dyDescent="0.25">
      <c r="A257" s="183"/>
      <c r="B257" s="184"/>
      <c r="C257" s="180"/>
      <c r="D257" s="91"/>
      <c r="E257" s="92"/>
      <c r="F257" s="93"/>
      <c r="G257" s="93"/>
    </row>
    <row r="258" spans="1:7" x14ac:dyDescent="0.25">
      <c r="A258" s="183"/>
      <c r="B258" s="184"/>
      <c r="C258" s="180"/>
      <c r="D258" s="91"/>
      <c r="E258" s="92"/>
      <c r="F258" s="93"/>
      <c r="G258" s="93"/>
    </row>
    <row r="259" spans="1:7" x14ac:dyDescent="0.25">
      <c r="A259" s="183"/>
      <c r="B259" s="184"/>
      <c r="C259" s="180"/>
      <c r="D259" s="91"/>
      <c r="E259" s="92"/>
      <c r="F259" s="93"/>
      <c r="G259" s="93"/>
    </row>
    <row r="260" spans="1:7" x14ac:dyDescent="0.25">
      <c r="A260" s="89"/>
      <c r="B260" s="90"/>
      <c r="C260" s="89"/>
      <c r="D260" s="91"/>
      <c r="E260" s="92"/>
      <c r="F260" s="93"/>
      <c r="G260" s="93"/>
    </row>
    <row r="261" spans="1:7" x14ac:dyDescent="0.25">
      <c r="A261" s="89"/>
      <c r="B261" s="90"/>
      <c r="C261" s="89"/>
      <c r="D261" s="91"/>
      <c r="E261" s="92"/>
      <c r="F261" s="93"/>
      <c r="G261" s="93"/>
    </row>
    <row r="262" spans="1:7" x14ac:dyDescent="0.25">
      <c r="A262" s="89"/>
      <c r="B262" s="90"/>
      <c r="C262" s="89"/>
      <c r="D262" s="91"/>
      <c r="E262" s="92"/>
      <c r="F262" s="93"/>
      <c r="G262" s="93"/>
    </row>
  </sheetData>
  <sheetProtection formatCells="0" formatColumns="0" formatRows="0" sort="0" autoFilter="0"/>
  <mergeCells count="2">
    <mergeCell ref="A2:G2"/>
    <mergeCell ref="A1:G1"/>
  </mergeCells>
  <phoneticPr fontId="54"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60" zoomScaleNormal="60" zoomScaleSheetLayoutView="100" workbookViewId="0">
      <selection activeCell="B18" sqref="B18:J18"/>
    </sheetView>
  </sheetViews>
  <sheetFormatPr defaultRowHeight="13.2" x14ac:dyDescent="0.25"/>
  <cols>
    <col min="1" max="1" width="27.33203125" customWidth="1"/>
    <col min="2" max="2" width="11" customWidth="1"/>
    <col min="4" max="10" width="16.5546875" customWidth="1"/>
  </cols>
  <sheetData>
    <row r="1" spans="1:12" s="2" customFormat="1" ht="27.75" customHeight="1" x14ac:dyDescent="0.25">
      <c r="A1" s="49" t="s">
        <v>32</v>
      </c>
      <c r="B1" s="3"/>
      <c r="D1" s="3"/>
      <c r="E1" s="3"/>
      <c r="F1" s="3"/>
      <c r="G1" s="8"/>
      <c r="H1" s="4"/>
      <c r="I1" s="4"/>
    </row>
    <row r="2" spans="1:12" s="2" customFormat="1" ht="27" customHeight="1" x14ac:dyDescent="0.25">
      <c r="A2" s="224" t="str">
        <f>Overview!B4&amp; " - Effective from "&amp;Overview!D4&amp;" - "&amp;Overview!E4&amp;" LV and HV tariffs"</f>
        <v>Indigo Power Limited_P - Effective from 1 April 2026 - Final LV and HV tariffs</v>
      </c>
      <c r="B2" s="224"/>
      <c r="C2" s="224"/>
      <c r="D2" s="224"/>
      <c r="E2" s="224"/>
      <c r="F2" s="224"/>
      <c r="G2" s="224"/>
      <c r="H2" s="224"/>
      <c r="I2" s="224"/>
      <c r="J2" s="224"/>
      <c r="K2" s="4"/>
      <c r="L2" s="4"/>
    </row>
    <row r="3" spans="1:12" s="2" customFormat="1" ht="27" customHeight="1" x14ac:dyDescent="0.25">
      <c r="A3" s="256" t="s">
        <v>124</v>
      </c>
      <c r="B3" s="256"/>
      <c r="C3" s="256"/>
      <c r="D3" s="256"/>
      <c r="E3" s="256"/>
      <c r="F3" s="256"/>
      <c r="G3" s="256"/>
      <c r="H3" s="256"/>
      <c r="I3" s="256"/>
      <c r="J3" s="256"/>
      <c r="K3" s="4"/>
      <c r="L3" s="4"/>
    </row>
    <row r="4" spans="1:12" s="2" customFormat="1" ht="71.25" customHeight="1" x14ac:dyDescent="0.25">
      <c r="A4" s="14"/>
      <c r="B4" s="25" t="s">
        <v>66</v>
      </c>
      <c r="C4" s="13" t="s">
        <v>58</v>
      </c>
      <c r="D4" s="52" t="s">
        <v>59</v>
      </c>
      <c r="E4" s="52" t="s">
        <v>60</v>
      </c>
      <c r="F4" s="52" t="s">
        <v>61</v>
      </c>
      <c r="G4" s="13" t="s">
        <v>62</v>
      </c>
      <c r="H4" s="13"/>
      <c r="I4" s="13"/>
      <c r="J4" s="13"/>
      <c r="K4" s="4"/>
      <c r="L4" s="4"/>
    </row>
    <row r="5" spans="1:12" s="2" customFormat="1" ht="71.25" customHeight="1" x14ac:dyDescent="0.25">
      <c r="A5" s="15" t="s">
        <v>69</v>
      </c>
      <c r="B5" s="24"/>
      <c r="C5" s="162">
        <v>2</v>
      </c>
      <c r="D5" s="130">
        <v>8.9079999999999995</v>
      </c>
      <c r="E5" s="131">
        <v>3.024</v>
      </c>
      <c r="F5" s="132">
        <v>0.71</v>
      </c>
      <c r="G5" s="44"/>
      <c r="H5" s="44"/>
      <c r="I5" s="44"/>
      <c r="J5" s="40"/>
      <c r="K5" s="4"/>
      <c r="L5" s="4"/>
    </row>
    <row r="6" spans="1:12" s="2" customFormat="1" ht="71.25" customHeight="1" x14ac:dyDescent="0.25">
      <c r="A6" s="15" t="s">
        <v>70</v>
      </c>
      <c r="B6" s="24"/>
      <c r="C6" s="162" t="s">
        <v>71</v>
      </c>
      <c r="D6" s="130">
        <v>10.988</v>
      </c>
      <c r="E6" s="131">
        <v>3.7309999999999999</v>
      </c>
      <c r="F6" s="132">
        <v>0.876</v>
      </c>
      <c r="G6" s="43">
        <v>16.739999999999998</v>
      </c>
      <c r="H6" s="44"/>
      <c r="I6" s="44"/>
      <c r="J6" s="40"/>
      <c r="K6" s="4"/>
      <c r="L6" s="4"/>
    </row>
    <row r="7" spans="1:12" s="2" customFormat="1" ht="71.25" customHeight="1" x14ac:dyDescent="0.25">
      <c r="A7" s="15" t="s">
        <v>72</v>
      </c>
      <c r="B7" s="24"/>
      <c r="C7" s="162" t="s">
        <v>71</v>
      </c>
      <c r="D7" s="130">
        <v>10.988</v>
      </c>
      <c r="E7" s="131">
        <v>3.7309999999999999</v>
      </c>
      <c r="F7" s="132">
        <v>0.876</v>
      </c>
      <c r="G7" s="43">
        <v>27.49</v>
      </c>
      <c r="H7" s="44"/>
      <c r="I7" s="44"/>
      <c r="J7" s="40"/>
      <c r="K7" s="4"/>
      <c r="L7" s="4"/>
    </row>
    <row r="8" spans="1:12" s="2" customFormat="1" ht="71.25" customHeight="1" x14ac:dyDescent="0.25">
      <c r="A8" s="15" t="s">
        <v>73</v>
      </c>
      <c r="B8" s="24"/>
      <c r="C8" s="162" t="s">
        <v>71</v>
      </c>
      <c r="D8" s="130">
        <v>10.988</v>
      </c>
      <c r="E8" s="131">
        <v>3.7309999999999999</v>
      </c>
      <c r="F8" s="132">
        <v>0.876</v>
      </c>
      <c r="G8" s="43">
        <v>45.15</v>
      </c>
      <c r="H8" s="44"/>
      <c r="I8" s="44"/>
      <c r="J8" s="40"/>
      <c r="K8" s="4"/>
      <c r="L8" s="4"/>
    </row>
    <row r="9" spans="1:12" s="2" customFormat="1" ht="71.25" customHeight="1" x14ac:dyDescent="0.25">
      <c r="A9" s="15" t="s">
        <v>74</v>
      </c>
      <c r="B9" s="24"/>
      <c r="C9" s="162" t="s">
        <v>71</v>
      </c>
      <c r="D9" s="130">
        <v>10.988</v>
      </c>
      <c r="E9" s="131">
        <v>3.7309999999999999</v>
      </c>
      <c r="F9" s="132">
        <v>0.876</v>
      </c>
      <c r="G9" s="43">
        <v>77.81</v>
      </c>
      <c r="H9" s="44"/>
      <c r="I9" s="44"/>
      <c r="J9" s="40"/>
      <c r="K9" s="4"/>
      <c r="L9" s="4"/>
    </row>
    <row r="10" spans="1:12" s="2" customFormat="1" ht="71.25" customHeight="1" x14ac:dyDescent="0.25">
      <c r="A10" s="15" t="s">
        <v>75</v>
      </c>
      <c r="B10" s="24"/>
      <c r="C10" s="162" t="s">
        <v>71</v>
      </c>
      <c r="D10" s="130">
        <v>10.988</v>
      </c>
      <c r="E10" s="131">
        <v>3.7309999999999999</v>
      </c>
      <c r="F10" s="132">
        <v>0.876</v>
      </c>
      <c r="G10" s="43">
        <v>196.71</v>
      </c>
      <c r="H10" s="44"/>
      <c r="I10" s="44"/>
      <c r="J10" s="40"/>
      <c r="K10" s="4"/>
      <c r="L10" s="4"/>
    </row>
    <row r="11" spans="1:12" s="2" customFormat="1" ht="71.25" customHeight="1" x14ac:dyDescent="0.25">
      <c r="A11" s="15" t="s">
        <v>76</v>
      </c>
      <c r="B11" s="24"/>
      <c r="C11" s="162">
        <v>4</v>
      </c>
      <c r="D11" s="130">
        <v>10.988</v>
      </c>
      <c r="E11" s="131">
        <v>3.7309999999999999</v>
      </c>
      <c r="F11" s="132">
        <v>0.876</v>
      </c>
      <c r="G11" s="44"/>
      <c r="H11" s="44"/>
      <c r="I11" s="44"/>
      <c r="J11" s="40"/>
      <c r="K11" s="4"/>
      <c r="L11" s="4"/>
    </row>
    <row r="12" spans="1:12" ht="12.6" customHeight="1" x14ac:dyDescent="0.25">
      <c r="A12" s="192" t="s">
        <v>125</v>
      </c>
      <c r="B12" s="257" t="s">
        <v>126</v>
      </c>
      <c r="C12" s="257"/>
      <c r="D12" s="257"/>
      <c r="E12" s="257"/>
      <c r="F12" s="257"/>
      <c r="G12" s="257"/>
      <c r="H12" s="258"/>
      <c r="I12" s="258"/>
      <c r="J12" s="258"/>
    </row>
    <row r="13" spans="1:12" x14ac:dyDescent="0.25">
      <c r="A13" s="48"/>
      <c r="B13" s="48"/>
      <c r="C13" s="48"/>
      <c r="D13" s="48"/>
      <c r="E13" s="48"/>
      <c r="F13" s="48"/>
      <c r="G13" s="48"/>
      <c r="H13" s="48"/>
      <c r="I13" s="48"/>
      <c r="J13" s="48"/>
    </row>
    <row r="14" spans="1:12" x14ac:dyDescent="0.25">
      <c r="A14" s="48"/>
      <c r="B14" s="48"/>
      <c r="C14" s="48"/>
      <c r="D14" s="48"/>
      <c r="E14" s="48"/>
      <c r="F14" s="48"/>
      <c r="G14" s="48"/>
      <c r="H14" s="48"/>
      <c r="I14" s="48"/>
      <c r="J14" s="48"/>
    </row>
    <row r="15" spans="1:12" s="2" customFormat="1" ht="27" customHeight="1" x14ac:dyDescent="0.25">
      <c r="A15" s="256" t="s">
        <v>127</v>
      </c>
      <c r="B15" s="256"/>
      <c r="C15" s="256"/>
      <c r="D15" s="256"/>
      <c r="E15" s="256"/>
      <c r="F15" s="256"/>
      <c r="G15" s="256"/>
      <c r="H15" s="256"/>
      <c r="I15" s="256"/>
      <c r="J15" s="256"/>
      <c r="K15" s="4"/>
      <c r="L15" s="4"/>
    </row>
    <row r="16" spans="1:12" s="2" customFormat="1" ht="58.5" customHeight="1" x14ac:dyDescent="0.25">
      <c r="A16" s="14"/>
      <c r="B16" s="25" t="s">
        <v>66</v>
      </c>
      <c r="C16" s="13" t="s">
        <v>58</v>
      </c>
      <c r="D16" s="52" t="s">
        <v>59</v>
      </c>
      <c r="E16" s="52" t="s">
        <v>60</v>
      </c>
      <c r="F16" s="52" t="s">
        <v>61</v>
      </c>
      <c r="G16" s="13" t="s">
        <v>62</v>
      </c>
      <c r="H16" s="13" t="s">
        <v>63</v>
      </c>
      <c r="I16" s="25" t="s">
        <v>64</v>
      </c>
      <c r="J16" s="13" t="s">
        <v>65</v>
      </c>
      <c r="K16" s="4"/>
      <c r="L16" s="4"/>
    </row>
    <row r="17" spans="1:12" s="2" customFormat="1" ht="32.25" customHeight="1" x14ac:dyDescent="0.25">
      <c r="A17" s="15"/>
      <c r="B17" s="24"/>
      <c r="C17" s="16" t="s">
        <v>705</v>
      </c>
      <c r="D17" s="17"/>
      <c r="E17" s="17"/>
      <c r="F17" s="17"/>
      <c r="G17" s="18"/>
      <c r="H17" s="18"/>
      <c r="I17" s="18"/>
      <c r="J17" s="17"/>
      <c r="K17" s="4"/>
      <c r="L17" s="4"/>
    </row>
    <row r="18" spans="1:12" x14ac:dyDescent="0.25">
      <c r="A18" s="265" t="s">
        <v>125</v>
      </c>
      <c r="B18" s="263" t="s">
        <v>36</v>
      </c>
      <c r="C18" s="263"/>
      <c r="D18" s="263"/>
      <c r="E18" s="263"/>
      <c r="F18" s="263"/>
      <c r="G18" s="263"/>
      <c r="H18" s="264"/>
      <c r="I18" s="264"/>
      <c r="J18" s="264"/>
    </row>
    <row r="19" spans="1:12" ht="12.6" customHeight="1" x14ac:dyDescent="0.25">
      <c r="A19" s="265"/>
      <c r="B19" s="254" t="s">
        <v>128</v>
      </c>
      <c r="C19" s="254"/>
      <c r="D19" s="254"/>
      <c r="E19" s="254"/>
      <c r="F19" s="254"/>
      <c r="G19" s="254"/>
      <c r="H19" s="255"/>
      <c r="I19" s="255"/>
      <c r="J19" s="255"/>
    </row>
    <row r="20" spans="1:12" ht="12.6" customHeight="1" x14ac:dyDescent="0.25">
      <c r="A20" s="265"/>
      <c r="B20" s="254" t="s">
        <v>129</v>
      </c>
      <c r="C20" s="254"/>
      <c r="D20" s="254"/>
      <c r="E20" s="254"/>
      <c r="F20" s="254"/>
      <c r="G20" s="254"/>
      <c r="H20" s="255"/>
      <c r="I20" s="255"/>
      <c r="J20" s="255"/>
    </row>
    <row r="21" spans="1:12" ht="20.55" customHeight="1" x14ac:dyDescent="0.25">
      <c r="A21" s="266"/>
      <c r="B21" s="259" t="s">
        <v>130</v>
      </c>
      <c r="C21" s="260"/>
      <c r="D21" s="260"/>
      <c r="E21" s="260"/>
      <c r="F21" s="260"/>
      <c r="G21" s="260"/>
      <c r="H21" s="261"/>
      <c r="I21" s="261"/>
      <c r="J21" s="262"/>
    </row>
    <row r="22" spans="1:12" ht="12.6" customHeight="1" x14ac:dyDescent="0.25">
      <c r="A22" s="266"/>
      <c r="B22" s="254" t="s">
        <v>131</v>
      </c>
      <c r="C22" s="254"/>
      <c r="D22" s="254"/>
      <c r="E22" s="254"/>
      <c r="F22" s="254"/>
      <c r="G22" s="254"/>
      <c r="H22" s="255"/>
      <c r="I22" s="255"/>
      <c r="J22" s="25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2:J22"/>
    <mergeCell ref="A2:J2"/>
    <mergeCell ref="A3:J3"/>
    <mergeCell ref="B12:J12"/>
    <mergeCell ref="B21:J21"/>
    <mergeCell ref="A15:J15"/>
    <mergeCell ref="B18:J18"/>
    <mergeCell ref="B19:J19"/>
    <mergeCell ref="B20:J20"/>
    <mergeCell ref="A18:A22"/>
  </mergeCells>
  <phoneticPr fontId="15"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60" zoomScaleNormal="60" zoomScaleSheetLayoutView="85" workbookViewId="0">
      <selection activeCell="B12" sqref="B12:B201"/>
    </sheetView>
  </sheetViews>
  <sheetFormatPr defaultColWidth="9.21875" defaultRowHeight="27.75" customHeight="1" x14ac:dyDescent="0.25"/>
  <cols>
    <col min="1" max="1" width="58" style="2" bestFit="1" customWidth="1"/>
    <col min="2" max="2" width="17.77734375" style="3" customWidth="1"/>
    <col min="3" max="4" width="17.77734375" style="2" customWidth="1"/>
    <col min="5" max="7" width="17.77734375" style="3" customWidth="1"/>
    <col min="8" max="9" width="17.77734375" style="7" customWidth="1"/>
    <col min="10" max="10" width="17.77734375" style="4" customWidth="1"/>
    <col min="11" max="11" width="15.5546875" style="4" customWidth="1"/>
    <col min="12" max="17" width="15.5546875" style="2" customWidth="1"/>
    <col min="18" max="16384" width="9.21875" style="2"/>
  </cols>
  <sheetData>
    <row r="1" spans="1:13" ht="27.75" customHeight="1" x14ac:dyDescent="0.25">
      <c r="A1" s="49" t="s">
        <v>32</v>
      </c>
      <c r="B1" s="271" t="s">
        <v>132</v>
      </c>
      <c r="C1" s="272"/>
      <c r="D1" s="272"/>
      <c r="F1" s="273" t="s">
        <v>133</v>
      </c>
      <c r="G1" s="274"/>
      <c r="H1" s="275"/>
      <c r="I1" s="4"/>
      <c r="J1" s="2"/>
      <c r="K1" s="2"/>
    </row>
    <row r="2" spans="1:13" ht="31.5" customHeight="1" x14ac:dyDescent="0.25">
      <c r="A2" s="276" t="str">
        <f>Overview!B4&amp; " - Effective from "&amp;Overview!D4&amp;" - "&amp;Overview!E4&amp;" LDNO tariffs"</f>
        <v>Indigo Power Limited_P - Effective from 1 April 2026 - Final LDNO tariffs</v>
      </c>
      <c r="B2" s="276"/>
      <c r="C2" s="276"/>
      <c r="D2" s="276"/>
      <c r="E2" s="276"/>
      <c r="F2" s="276"/>
      <c r="G2" s="276"/>
      <c r="H2" s="276"/>
      <c r="I2" s="276"/>
      <c r="J2" s="276"/>
    </row>
    <row r="3" spans="1:13" ht="8.25" customHeight="1" x14ac:dyDescent="0.25">
      <c r="A3" s="78"/>
      <c r="B3" s="78"/>
      <c r="C3" s="78"/>
      <c r="D3" s="78"/>
      <c r="E3" s="78"/>
      <c r="F3" s="78"/>
      <c r="G3" s="78"/>
      <c r="H3" s="78"/>
      <c r="I3" s="78"/>
      <c r="J3" s="78"/>
    </row>
    <row r="4" spans="1:13" ht="27" customHeight="1" x14ac:dyDescent="0.25">
      <c r="A4" s="224" t="s">
        <v>34</v>
      </c>
      <c r="B4" s="224"/>
      <c r="C4" s="224"/>
      <c r="D4" s="224"/>
      <c r="E4" s="80"/>
      <c r="F4" s="224" t="s">
        <v>35</v>
      </c>
      <c r="G4" s="224"/>
      <c r="H4" s="224"/>
      <c r="I4" s="224"/>
      <c r="J4" s="224"/>
      <c r="L4" s="4"/>
    </row>
    <row r="5" spans="1:13" ht="32.25" customHeight="1" x14ac:dyDescent="0.25">
      <c r="A5" s="68" t="s">
        <v>36</v>
      </c>
      <c r="B5" s="73" t="s">
        <v>37</v>
      </c>
      <c r="C5" s="85" t="s">
        <v>38</v>
      </c>
      <c r="D5" s="70" t="s">
        <v>39</v>
      </c>
      <c r="E5" s="76"/>
      <c r="F5" s="236"/>
      <c r="G5" s="237"/>
      <c r="H5" s="74" t="s">
        <v>40</v>
      </c>
      <c r="I5" s="75" t="s">
        <v>41</v>
      </c>
      <c r="J5" s="70" t="s">
        <v>39</v>
      </c>
      <c r="K5" s="76"/>
      <c r="L5" s="4"/>
      <c r="M5" s="4"/>
    </row>
    <row r="6" spans="1:13" ht="56.25" customHeight="1" x14ac:dyDescent="0.25">
      <c r="A6" s="71" t="s">
        <v>42</v>
      </c>
      <c r="B6" s="172" t="s">
        <v>43</v>
      </c>
      <c r="C6" s="173"/>
      <c r="D6" s="173"/>
      <c r="E6" s="76"/>
      <c r="F6" s="223" t="s">
        <v>44</v>
      </c>
      <c r="G6" s="223"/>
      <c r="H6" s="173"/>
      <c r="I6" s="172" t="s">
        <v>45</v>
      </c>
      <c r="J6" s="173"/>
      <c r="K6" s="76"/>
      <c r="L6" s="4"/>
      <c r="M6" s="4"/>
    </row>
    <row r="7" spans="1:13" ht="56.25" customHeight="1" x14ac:dyDescent="0.25">
      <c r="A7" s="71" t="s">
        <v>42</v>
      </c>
      <c r="B7" s="173"/>
      <c r="C7" s="172" t="s">
        <v>46</v>
      </c>
      <c r="D7" s="173"/>
      <c r="E7" s="76"/>
      <c r="F7" s="223" t="s">
        <v>47</v>
      </c>
      <c r="G7" s="223"/>
      <c r="H7" s="21" t="s">
        <v>43</v>
      </c>
      <c r="I7" s="172" t="s">
        <v>46</v>
      </c>
      <c r="J7" s="173"/>
      <c r="K7" s="76"/>
      <c r="L7" s="4"/>
      <c r="M7" s="4"/>
    </row>
    <row r="8" spans="1:13" ht="55.5" customHeight="1" x14ac:dyDescent="0.25">
      <c r="A8" s="71" t="s">
        <v>42</v>
      </c>
      <c r="B8" s="173"/>
      <c r="C8" s="173"/>
      <c r="D8" s="172" t="s">
        <v>48</v>
      </c>
      <c r="E8" s="76"/>
      <c r="F8" s="223" t="s">
        <v>49</v>
      </c>
      <c r="G8" s="223"/>
      <c r="H8" s="173"/>
      <c r="I8" s="173"/>
      <c r="J8" s="172" t="s">
        <v>48</v>
      </c>
      <c r="K8" s="76"/>
      <c r="L8" s="4"/>
      <c r="M8" s="4"/>
    </row>
    <row r="9" spans="1:13" s="69" customFormat="1" ht="55.5" customHeight="1" x14ac:dyDescent="0.25">
      <c r="A9" s="71" t="s">
        <v>50</v>
      </c>
      <c r="B9" s="173"/>
      <c r="C9" s="172" t="s">
        <v>51</v>
      </c>
      <c r="D9" s="172" t="s">
        <v>52</v>
      </c>
      <c r="E9" s="79"/>
      <c r="F9" s="269" t="s">
        <v>50</v>
      </c>
      <c r="G9" s="270"/>
      <c r="H9" s="173"/>
      <c r="I9" s="172" t="s">
        <v>51</v>
      </c>
      <c r="J9" s="172" t="s">
        <v>52</v>
      </c>
      <c r="K9" s="76"/>
      <c r="L9" s="48"/>
      <c r="M9" s="48"/>
    </row>
    <row r="10" spans="1:13" ht="27.75" customHeight="1" x14ac:dyDescent="0.25">
      <c r="A10" s="72" t="s">
        <v>54</v>
      </c>
      <c r="B10" s="248" t="s">
        <v>55</v>
      </c>
      <c r="C10" s="249"/>
      <c r="D10" s="250"/>
      <c r="F10" s="267" t="s">
        <v>54</v>
      </c>
      <c r="G10" s="268"/>
      <c r="H10" s="248" t="s">
        <v>55</v>
      </c>
      <c r="I10" s="249"/>
      <c r="J10" s="250"/>
    </row>
    <row r="11" spans="1:13" ht="39.6" x14ac:dyDescent="0.25">
      <c r="A11" s="25" t="s">
        <v>56</v>
      </c>
      <c r="B11" s="25" t="s">
        <v>134</v>
      </c>
      <c r="C11" s="13" t="s">
        <v>58</v>
      </c>
      <c r="D11" s="52" t="s">
        <v>59</v>
      </c>
      <c r="E11" s="52" t="s">
        <v>60</v>
      </c>
      <c r="F11" s="52" t="s">
        <v>61</v>
      </c>
      <c r="G11" s="13" t="s">
        <v>62</v>
      </c>
      <c r="H11" s="13" t="s">
        <v>63</v>
      </c>
      <c r="I11" s="13" t="s">
        <v>64</v>
      </c>
      <c r="J11" s="13" t="s">
        <v>65</v>
      </c>
    </row>
    <row r="12" spans="1:13" ht="27.75" customHeight="1" x14ac:dyDescent="0.25">
      <c r="A12" s="156" t="s">
        <v>135</v>
      </c>
      <c r="B12" s="24" t="s">
        <v>794</v>
      </c>
      <c r="C12" s="157" t="s">
        <v>68</v>
      </c>
      <c r="D12" s="208">
        <v>7.9320000000000004</v>
      </c>
      <c r="E12" s="209">
        <v>2.7669999999999999</v>
      </c>
      <c r="F12" s="210">
        <v>0.59399999999999997</v>
      </c>
      <c r="G12" s="211">
        <v>8.16</v>
      </c>
      <c r="H12" s="212"/>
      <c r="I12" s="212"/>
      <c r="J12" s="212"/>
    </row>
    <row r="13" spans="1:13" ht="27.75" customHeight="1" x14ac:dyDescent="0.25">
      <c r="A13" s="156" t="s">
        <v>136</v>
      </c>
      <c r="B13" s="24" t="s">
        <v>795</v>
      </c>
      <c r="C13" s="157">
        <v>2</v>
      </c>
      <c r="D13" s="208">
        <v>7.9320000000000004</v>
      </c>
      <c r="E13" s="209">
        <v>2.7669999999999999</v>
      </c>
      <c r="F13" s="210">
        <v>0.59399999999999997</v>
      </c>
      <c r="G13" s="212"/>
      <c r="H13" s="212"/>
      <c r="I13" s="212"/>
      <c r="J13" s="212"/>
    </row>
    <row r="14" spans="1:13" ht="27.75" customHeight="1" x14ac:dyDescent="0.25">
      <c r="A14" s="156" t="s">
        <v>137</v>
      </c>
      <c r="B14" s="24" t="s">
        <v>729</v>
      </c>
      <c r="C14" s="157" t="s">
        <v>71</v>
      </c>
      <c r="D14" s="208">
        <v>9.5909999999999993</v>
      </c>
      <c r="E14" s="209">
        <v>3.3460000000000001</v>
      </c>
      <c r="F14" s="210">
        <v>0.71799999999999997</v>
      </c>
      <c r="G14" s="211">
        <v>19.16</v>
      </c>
      <c r="H14" s="212"/>
      <c r="I14" s="212"/>
      <c r="J14" s="212"/>
    </row>
    <row r="15" spans="1:13" ht="27.75" customHeight="1" x14ac:dyDescent="0.25">
      <c r="A15" s="156" t="s">
        <v>138</v>
      </c>
      <c r="B15" s="24" t="s">
        <v>730</v>
      </c>
      <c r="C15" s="157" t="s">
        <v>71</v>
      </c>
      <c r="D15" s="208">
        <v>9.5909999999999993</v>
      </c>
      <c r="E15" s="209">
        <v>3.3460000000000001</v>
      </c>
      <c r="F15" s="210">
        <v>0.71799999999999997</v>
      </c>
      <c r="G15" s="211">
        <v>17.489999999999998</v>
      </c>
      <c r="H15" s="212"/>
      <c r="I15" s="212"/>
      <c r="J15" s="212"/>
    </row>
    <row r="16" spans="1:13" ht="27.75" customHeight="1" x14ac:dyDescent="0.25">
      <c r="A16" s="156" t="s">
        <v>139</v>
      </c>
      <c r="B16" s="24" t="s">
        <v>731</v>
      </c>
      <c r="C16" s="157" t="s">
        <v>71</v>
      </c>
      <c r="D16" s="208">
        <v>9.5909999999999993</v>
      </c>
      <c r="E16" s="209">
        <v>3.3460000000000001</v>
      </c>
      <c r="F16" s="210">
        <v>0.71799999999999997</v>
      </c>
      <c r="G16" s="211">
        <v>9.44</v>
      </c>
      <c r="H16" s="212"/>
      <c r="I16" s="212"/>
      <c r="J16" s="212"/>
    </row>
    <row r="17" spans="1:10" ht="27.75" customHeight="1" x14ac:dyDescent="0.25">
      <c r="A17" s="156" t="s">
        <v>140</v>
      </c>
      <c r="B17" s="24" t="s">
        <v>732</v>
      </c>
      <c r="C17" s="157" t="s">
        <v>71</v>
      </c>
      <c r="D17" s="208">
        <v>9.5359999999999996</v>
      </c>
      <c r="E17" s="209">
        <v>3.2909999999999999</v>
      </c>
      <c r="F17" s="210">
        <v>0.66300000000000003</v>
      </c>
      <c r="G17" s="211">
        <v>0</v>
      </c>
      <c r="H17" s="212"/>
      <c r="I17" s="212"/>
      <c r="J17" s="212"/>
    </row>
    <row r="18" spans="1:10" ht="27.75" customHeight="1" x14ac:dyDescent="0.25">
      <c r="A18" s="156" t="s">
        <v>141</v>
      </c>
      <c r="B18" s="24" t="s">
        <v>733</v>
      </c>
      <c r="C18" s="157" t="s">
        <v>71</v>
      </c>
      <c r="D18" s="208">
        <v>9.2769999999999992</v>
      </c>
      <c r="E18" s="209">
        <v>3.0310000000000001</v>
      </c>
      <c r="F18" s="210">
        <v>0.40400000000000003</v>
      </c>
      <c r="G18" s="211">
        <v>0</v>
      </c>
      <c r="H18" s="212"/>
      <c r="I18" s="212"/>
      <c r="J18" s="212"/>
    </row>
    <row r="19" spans="1:10" ht="27.75" customHeight="1" x14ac:dyDescent="0.25">
      <c r="A19" s="156" t="s">
        <v>142</v>
      </c>
      <c r="B19" s="24" t="s">
        <v>734</v>
      </c>
      <c r="C19" s="157">
        <v>4</v>
      </c>
      <c r="D19" s="208">
        <v>9.5909999999999993</v>
      </c>
      <c r="E19" s="209">
        <v>3.3460000000000001</v>
      </c>
      <c r="F19" s="210">
        <v>0.71799999999999997</v>
      </c>
      <c r="G19" s="212"/>
      <c r="H19" s="212"/>
      <c r="I19" s="212"/>
      <c r="J19" s="212"/>
    </row>
    <row r="20" spans="1:10" ht="27.75" customHeight="1" x14ac:dyDescent="0.25">
      <c r="A20" s="156" t="s">
        <v>143</v>
      </c>
      <c r="B20" s="24" t="s">
        <v>735</v>
      </c>
      <c r="C20" s="157">
        <v>0</v>
      </c>
      <c r="D20" s="208">
        <v>5.931</v>
      </c>
      <c r="E20" s="209">
        <v>1.962</v>
      </c>
      <c r="F20" s="210">
        <v>0.47299999999999998</v>
      </c>
      <c r="G20" s="211">
        <v>50.7</v>
      </c>
      <c r="H20" s="211">
        <v>9.58</v>
      </c>
      <c r="I20" s="211">
        <v>9.58</v>
      </c>
      <c r="J20" s="213">
        <v>0.30599999999999999</v>
      </c>
    </row>
    <row r="21" spans="1:10" ht="27.75" customHeight="1" x14ac:dyDescent="0.25">
      <c r="A21" s="156" t="s">
        <v>144</v>
      </c>
      <c r="B21" s="24" t="s">
        <v>736</v>
      </c>
      <c r="C21" s="157">
        <v>0</v>
      </c>
      <c r="D21" s="208">
        <v>5.6980000000000004</v>
      </c>
      <c r="E21" s="209">
        <v>1.7290000000000001</v>
      </c>
      <c r="F21" s="210">
        <v>0.24</v>
      </c>
      <c r="G21" s="211">
        <v>0</v>
      </c>
      <c r="H21" s="211">
        <v>9.58</v>
      </c>
      <c r="I21" s="211">
        <v>9.58</v>
      </c>
      <c r="J21" s="213">
        <v>0.30599999999999999</v>
      </c>
    </row>
    <row r="22" spans="1:10" ht="27.75" customHeight="1" x14ac:dyDescent="0.25">
      <c r="A22" s="156" t="s">
        <v>145</v>
      </c>
      <c r="B22" s="24" t="s">
        <v>737</v>
      </c>
      <c r="C22" s="157">
        <v>0</v>
      </c>
      <c r="D22" s="208">
        <v>5.577</v>
      </c>
      <c r="E22" s="209">
        <v>1.609</v>
      </c>
      <c r="F22" s="210">
        <v>0.20699999999999999</v>
      </c>
      <c r="G22" s="211">
        <v>0</v>
      </c>
      <c r="H22" s="211">
        <v>9.58</v>
      </c>
      <c r="I22" s="211">
        <v>9.58</v>
      </c>
      <c r="J22" s="213">
        <v>0.30599999999999999</v>
      </c>
    </row>
    <row r="23" spans="1:10" ht="27.75" customHeight="1" x14ac:dyDescent="0.25">
      <c r="A23" s="156" t="s">
        <v>146</v>
      </c>
      <c r="B23" s="24" t="s">
        <v>738</v>
      </c>
      <c r="C23" s="157">
        <v>0</v>
      </c>
      <c r="D23" s="208">
        <v>5.5069999999999997</v>
      </c>
      <c r="E23" s="209">
        <v>1.5389999999999999</v>
      </c>
      <c r="F23" s="210">
        <v>0.20699999999999999</v>
      </c>
      <c r="G23" s="211">
        <v>0</v>
      </c>
      <c r="H23" s="211">
        <v>9.58</v>
      </c>
      <c r="I23" s="211">
        <v>9.58</v>
      </c>
      <c r="J23" s="213">
        <v>0.30599999999999999</v>
      </c>
    </row>
    <row r="24" spans="1:10" ht="27.75" customHeight="1" x14ac:dyDescent="0.25">
      <c r="A24" s="156" t="s">
        <v>147</v>
      </c>
      <c r="B24" s="24" t="s">
        <v>739</v>
      </c>
      <c r="C24" s="157">
        <v>0</v>
      </c>
      <c r="D24" s="208">
        <v>5.4390000000000001</v>
      </c>
      <c r="E24" s="209">
        <v>1.47</v>
      </c>
      <c r="F24" s="210">
        <v>0.20699999999999999</v>
      </c>
      <c r="G24" s="211">
        <v>0</v>
      </c>
      <c r="H24" s="211">
        <v>9.58</v>
      </c>
      <c r="I24" s="211">
        <v>9.58</v>
      </c>
      <c r="J24" s="213">
        <v>0.30599999999999999</v>
      </c>
    </row>
    <row r="25" spans="1:10" ht="27.75" customHeight="1" x14ac:dyDescent="0.25">
      <c r="A25" s="156" t="s">
        <v>148</v>
      </c>
      <c r="B25" s="24" t="s">
        <v>796</v>
      </c>
      <c r="C25" s="157" t="s">
        <v>93</v>
      </c>
      <c r="D25" s="214">
        <v>19.167999999999999</v>
      </c>
      <c r="E25" s="215">
        <v>6.2149999999999999</v>
      </c>
      <c r="F25" s="210">
        <v>4.7439999999999998</v>
      </c>
      <c r="G25" s="212"/>
      <c r="H25" s="212"/>
      <c r="I25" s="212"/>
      <c r="J25" s="212"/>
    </row>
    <row r="26" spans="1:10" ht="27.75" customHeight="1" x14ac:dyDescent="0.25">
      <c r="A26" s="156" t="s">
        <v>149</v>
      </c>
      <c r="B26" s="24" t="s">
        <v>797</v>
      </c>
      <c r="C26" s="157" t="s">
        <v>150</v>
      </c>
      <c r="D26" s="208">
        <v>-8.3970000000000002</v>
      </c>
      <c r="E26" s="209">
        <v>-2.9289999999999998</v>
      </c>
      <c r="F26" s="210">
        <v>-0.629</v>
      </c>
      <c r="G26" s="211">
        <v>0</v>
      </c>
      <c r="H26" s="212"/>
      <c r="I26" s="212"/>
      <c r="J26" s="212"/>
    </row>
    <row r="27" spans="1:10" ht="27.75" customHeight="1" x14ac:dyDescent="0.25">
      <c r="A27" s="156" t="s">
        <v>151</v>
      </c>
      <c r="B27" s="24" t="s">
        <v>740</v>
      </c>
      <c r="C27" s="157">
        <v>0</v>
      </c>
      <c r="D27" s="208">
        <v>-8.3970000000000002</v>
      </c>
      <c r="E27" s="209">
        <v>-2.9289999999999998</v>
      </c>
      <c r="F27" s="210">
        <v>-0.629</v>
      </c>
      <c r="G27" s="211">
        <v>0</v>
      </c>
      <c r="H27" s="212"/>
      <c r="I27" s="212"/>
      <c r="J27" s="213">
        <v>0.502</v>
      </c>
    </row>
    <row r="28" spans="1:10" ht="27.75" customHeight="1" x14ac:dyDescent="0.25">
      <c r="A28" s="158" t="s">
        <v>152</v>
      </c>
      <c r="B28" s="24" t="s">
        <v>798</v>
      </c>
      <c r="C28" s="157" t="s">
        <v>68</v>
      </c>
      <c r="D28" s="208">
        <v>5.1449999999999996</v>
      </c>
      <c r="E28" s="209">
        <v>1.7949999999999999</v>
      </c>
      <c r="F28" s="210">
        <v>0.38500000000000001</v>
      </c>
      <c r="G28" s="211">
        <v>5.29</v>
      </c>
      <c r="H28" s="212"/>
      <c r="I28" s="212"/>
      <c r="J28" s="212"/>
    </row>
    <row r="29" spans="1:10" ht="27.75" customHeight="1" x14ac:dyDescent="0.25">
      <c r="A29" s="158" t="s">
        <v>153</v>
      </c>
      <c r="B29" s="24" t="s">
        <v>799</v>
      </c>
      <c r="C29" s="157">
        <v>2</v>
      </c>
      <c r="D29" s="208">
        <v>5.1449999999999996</v>
      </c>
      <c r="E29" s="209">
        <v>1.7949999999999999</v>
      </c>
      <c r="F29" s="210">
        <v>0.38500000000000001</v>
      </c>
      <c r="G29" s="212"/>
      <c r="H29" s="212"/>
      <c r="I29" s="212"/>
      <c r="J29" s="212"/>
    </row>
    <row r="30" spans="1:10" ht="27.75" customHeight="1" x14ac:dyDescent="0.25">
      <c r="A30" s="158" t="s">
        <v>154</v>
      </c>
      <c r="B30" s="24" t="s">
        <v>741</v>
      </c>
      <c r="C30" s="157" t="s">
        <v>71</v>
      </c>
      <c r="D30" s="208">
        <v>6.2220000000000004</v>
      </c>
      <c r="E30" s="209">
        <v>2.17</v>
      </c>
      <c r="F30" s="210">
        <v>0.46600000000000003</v>
      </c>
      <c r="G30" s="211">
        <v>12.43</v>
      </c>
      <c r="H30" s="212"/>
      <c r="I30" s="212"/>
      <c r="J30" s="212"/>
    </row>
    <row r="31" spans="1:10" ht="27.75" customHeight="1" x14ac:dyDescent="0.25">
      <c r="A31" s="158" t="s">
        <v>155</v>
      </c>
      <c r="B31" s="24" t="s">
        <v>742</v>
      </c>
      <c r="C31" s="157" t="s">
        <v>71</v>
      </c>
      <c r="D31" s="208">
        <v>6.2220000000000004</v>
      </c>
      <c r="E31" s="209">
        <v>2.17</v>
      </c>
      <c r="F31" s="210">
        <v>0.46600000000000003</v>
      </c>
      <c r="G31" s="211">
        <v>11.34</v>
      </c>
      <c r="H31" s="212"/>
      <c r="I31" s="212"/>
      <c r="J31" s="212"/>
    </row>
    <row r="32" spans="1:10" ht="27.75" customHeight="1" x14ac:dyDescent="0.25">
      <c r="A32" s="158" t="s">
        <v>156</v>
      </c>
      <c r="B32" s="24" t="s">
        <v>743</v>
      </c>
      <c r="C32" s="157" t="s">
        <v>71</v>
      </c>
      <c r="D32" s="208">
        <v>6.2220000000000004</v>
      </c>
      <c r="E32" s="209">
        <v>2.17</v>
      </c>
      <c r="F32" s="210">
        <v>0.46600000000000003</v>
      </c>
      <c r="G32" s="211">
        <v>6.12</v>
      </c>
      <c r="H32" s="212"/>
      <c r="I32" s="212"/>
      <c r="J32" s="212"/>
    </row>
    <row r="33" spans="1:10" ht="27.75" customHeight="1" x14ac:dyDescent="0.25">
      <c r="A33" s="158" t="s">
        <v>157</v>
      </c>
      <c r="B33" s="24" t="s">
        <v>744</v>
      </c>
      <c r="C33" s="157" t="s">
        <v>71</v>
      </c>
      <c r="D33" s="208">
        <v>6.1859999999999999</v>
      </c>
      <c r="E33" s="209">
        <v>2.1349999999999998</v>
      </c>
      <c r="F33" s="210">
        <v>0.43</v>
      </c>
      <c r="G33" s="211">
        <v>0</v>
      </c>
      <c r="H33" s="212"/>
      <c r="I33" s="212"/>
      <c r="J33" s="212"/>
    </row>
    <row r="34" spans="1:10" ht="27.75" customHeight="1" x14ac:dyDescent="0.25">
      <c r="A34" s="158" t="s">
        <v>158</v>
      </c>
      <c r="B34" s="24" t="s">
        <v>745</v>
      </c>
      <c r="C34" s="157" t="s">
        <v>71</v>
      </c>
      <c r="D34" s="208">
        <v>6.0179999999999998</v>
      </c>
      <c r="E34" s="209">
        <v>1.9670000000000001</v>
      </c>
      <c r="F34" s="210">
        <v>0.26200000000000001</v>
      </c>
      <c r="G34" s="211">
        <v>0</v>
      </c>
      <c r="H34" s="212"/>
      <c r="I34" s="212"/>
      <c r="J34" s="212"/>
    </row>
    <row r="35" spans="1:10" ht="27.75" customHeight="1" x14ac:dyDescent="0.25">
      <c r="A35" s="158" t="s">
        <v>159</v>
      </c>
      <c r="B35" s="24" t="s">
        <v>746</v>
      </c>
      <c r="C35" s="157">
        <v>4</v>
      </c>
      <c r="D35" s="208">
        <v>6.2220000000000004</v>
      </c>
      <c r="E35" s="209">
        <v>2.17</v>
      </c>
      <c r="F35" s="210">
        <v>0.46600000000000003</v>
      </c>
      <c r="G35" s="212"/>
      <c r="H35" s="212"/>
      <c r="I35" s="212"/>
      <c r="J35" s="212"/>
    </row>
    <row r="36" spans="1:10" ht="27.75" customHeight="1" x14ac:dyDescent="0.25">
      <c r="A36" s="158" t="s">
        <v>160</v>
      </c>
      <c r="B36" s="24" t="s">
        <v>747</v>
      </c>
      <c r="C36" s="157">
        <v>0</v>
      </c>
      <c r="D36" s="208">
        <v>3.8479999999999999</v>
      </c>
      <c r="E36" s="209">
        <v>1.2729999999999999</v>
      </c>
      <c r="F36" s="210">
        <v>0.307</v>
      </c>
      <c r="G36" s="211">
        <v>32.89</v>
      </c>
      <c r="H36" s="211">
        <v>6.22</v>
      </c>
      <c r="I36" s="211">
        <v>6.22</v>
      </c>
      <c r="J36" s="213">
        <v>0.19900000000000001</v>
      </c>
    </row>
    <row r="37" spans="1:10" ht="27.75" customHeight="1" x14ac:dyDescent="0.25">
      <c r="A37" s="158" t="s">
        <v>161</v>
      </c>
      <c r="B37" s="24" t="s">
        <v>748</v>
      </c>
      <c r="C37" s="157">
        <v>0</v>
      </c>
      <c r="D37" s="208">
        <v>3.6960000000000002</v>
      </c>
      <c r="E37" s="209">
        <v>1.1220000000000001</v>
      </c>
      <c r="F37" s="210">
        <v>0.155</v>
      </c>
      <c r="G37" s="211">
        <v>0</v>
      </c>
      <c r="H37" s="211">
        <v>6.22</v>
      </c>
      <c r="I37" s="211">
        <v>6.22</v>
      </c>
      <c r="J37" s="213">
        <v>0.19900000000000001</v>
      </c>
    </row>
    <row r="38" spans="1:10" ht="27.75" customHeight="1" x14ac:dyDescent="0.25">
      <c r="A38" s="158" t="s">
        <v>162</v>
      </c>
      <c r="B38" s="24" t="s">
        <v>749</v>
      </c>
      <c r="C38" s="157">
        <v>0</v>
      </c>
      <c r="D38" s="208">
        <v>3.6179999999999999</v>
      </c>
      <c r="E38" s="209">
        <v>1.0429999999999999</v>
      </c>
      <c r="F38" s="210">
        <v>0.13400000000000001</v>
      </c>
      <c r="G38" s="211">
        <v>0</v>
      </c>
      <c r="H38" s="211">
        <v>6.22</v>
      </c>
      <c r="I38" s="211">
        <v>6.22</v>
      </c>
      <c r="J38" s="213">
        <v>0.19900000000000001</v>
      </c>
    </row>
    <row r="39" spans="1:10" ht="27.75" customHeight="1" x14ac:dyDescent="0.25">
      <c r="A39" s="158" t="s">
        <v>163</v>
      </c>
      <c r="B39" s="24" t="s">
        <v>750</v>
      </c>
      <c r="C39" s="157">
        <v>0</v>
      </c>
      <c r="D39" s="208">
        <v>3.573</v>
      </c>
      <c r="E39" s="209">
        <v>0.998</v>
      </c>
      <c r="F39" s="210">
        <v>0.13400000000000001</v>
      </c>
      <c r="G39" s="211">
        <v>0</v>
      </c>
      <c r="H39" s="211">
        <v>6.22</v>
      </c>
      <c r="I39" s="211">
        <v>6.22</v>
      </c>
      <c r="J39" s="213">
        <v>0.19900000000000001</v>
      </c>
    </row>
    <row r="40" spans="1:10" ht="27.75" customHeight="1" x14ac:dyDescent="0.25">
      <c r="A40" s="158" t="s">
        <v>164</v>
      </c>
      <c r="B40" s="24" t="s">
        <v>751</v>
      </c>
      <c r="C40" s="157">
        <v>0</v>
      </c>
      <c r="D40" s="208">
        <v>3.528</v>
      </c>
      <c r="E40" s="209">
        <v>0.95399999999999996</v>
      </c>
      <c r="F40" s="210">
        <v>0.13400000000000001</v>
      </c>
      <c r="G40" s="211">
        <v>0</v>
      </c>
      <c r="H40" s="211">
        <v>6.22</v>
      </c>
      <c r="I40" s="211">
        <v>6.22</v>
      </c>
      <c r="J40" s="213">
        <v>0.19900000000000001</v>
      </c>
    </row>
    <row r="41" spans="1:10" ht="27.75" customHeight="1" x14ac:dyDescent="0.25">
      <c r="A41" s="158" t="s">
        <v>165</v>
      </c>
      <c r="B41" s="24" t="s">
        <v>752</v>
      </c>
      <c r="C41" s="157">
        <v>0</v>
      </c>
      <c r="D41" s="208">
        <v>2.516</v>
      </c>
      <c r="E41" s="209">
        <v>0.63900000000000001</v>
      </c>
      <c r="F41" s="210">
        <v>0.253</v>
      </c>
      <c r="G41" s="211">
        <v>122.16</v>
      </c>
      <c r="H41" s="211">
        <v>11.83</v>
      </c>
      <c r="I41" s="211">
        <v>11.83</v>
      </c>
      <c r="J41" s="213">
        <v>0.11600000000000001</v>
      </c>
    </row>
    <row r="42" spans="1:10" ht="27.75" customHeight="1" x14ac:dyDescent="0.25">
      <c r="A42" s="158" t="s">
        <v>166</v>
      </c>
      <c r="B42" s="24" t="s">
        <v>753</v>
      </c>
      <c r="C42" s="157">
        <v>0</v>
      </c>
      <c r="D42" s="208">
        <v>2.294</v>
      </c>
      <c r="E42" s="209">
        <v>0.41699999999999998</v>
      </c>
      <c r="F42" s="210">
        <v>3.1E-2</v>
      </c>
      <c r="G42" s="211">
        <v>73.97</v>
      </c>
      <c r="H42" s="211">
        <v>11.83</v>
      </c>
      <c r="I42" s="211">
        <v>11.83</v>
      </c>
      <c r="J42" s="213">
        <v>0.11600000000000001</v>
      </c>
    </row>
    <row r="43" spans="1:10" ht="27.75" customHeight="1" x14ac:dyDescent="0.25">
      <c r="A43" s="158" t="s">
        <v>167</v>
      </c>
      <c r="B43" s="24" t="s">
        <v>719</v>
      </c>
      <c r="C43" s="157">
        <v>0</v>
      </c>
      <c r="D43" s="208">
        <v>2.1789999999999998</v>
      </c>
      <c r="E43" s="209">
        <v>0.30299999999999999</v>
      </c>
      <c r="F43" s="210">
        <v>0</v>
      </c>
      <c r="G43" s="211">
        <v>73.97</v>
      </c>
      <c r="H43" s="211">
        <v>11.83</v>
      </c>
      <c r="I43" s="211">
        <v>11.83</v>
      </c>
      <c r="J43" s="213">
        <v>0.11600000000000001</v>
      </c>
    </row>
    <row r="44" spans="1:10" ht="27.75" customHeight="1" x14ac:dyDescent="0.25">
      <c r="A44" s="158" t="s">
        <v>168</v>
      </c>
      <c r="B44" s="24" t="s">
        <v>754</v>
      </c>
      <c r="C44" s="157">
        <v>0</v>
      </c>
      <c r="D44" s="208">
        <v>2.113</v>
      </c>
      <c r="E44" s="209">
        <v>0.23599999999999999</v>
      </c>
      <c r="F44" s="210">
        <v>0</v>
      </c>
      <c r="G44" s="211">
        <v>73.97</v>
      </c>
      <c r="H44" s="211">
        <v>11.83</v>
      </c>
      <c r="I44" s="211">
        <v>11.83</v>
      </c>
      <c r="J44" s="213">
        <v>0.11600000000000001</v>
      </c>
    </row>
    <row r="45" spans="1:10" ht="27.75" customHeight="1" x14ac:dyDescent="0.25">
      <c r="A45" s="158" t="s">
        <v>169</v>
      </c>
      <c r="B45" s="24" t="s">
        <v>755</v>
      </c>
      <c r="C45" s="157">
        <v>0</v>
      </c>
      <c r="D45" s="208">
        <v>2.048</v>
      </c>
      <c r="E45" s="209">
        <v>0.17100000000000001</v>
      </c>
      <c r="F45" s="210">
        <v>0</v>
      </c>
      <c r="G45" s="211">
        <v>73.97</v>
      </c>
      <c r="H45" s="211">
        <v>11.83</v>
      </c>
      <c r="I45" s="211">
        <v>11.83</v>
      </c>
      <c r="J45" s="213">
        <v>0.11600000000000001</v>
      </c>
    </row>
    <row r="46" spans="1:10" ht="27.75" customHeight="1" x14ac:dyDescent="0.25">
      <c r="A46" s="158" t="s">
        <v>170</v>
      </c>
      <c r="B46" s="24" t="s">
        <v>756</v>
      </c>
      <c r="C46" s="157">
        <v>0</v>
      </c>
      <c r="D46" s="208">
        <v>1.421</v>
      </c>
      <c r="E46" s="209">
        <v>0.379</v>
      </c>
      <c r="F46" s="210">
        <v>0.23300000000000001</v>
      </c>
      <c r="G46" s="211">
        <v>593.13</v>
      </c>
      <c r="H46" s="211">
        <v>14.5</v>
      </c>
      <c r="I46" s="211">
        <v>14.5</v>
      </c>
      <c r="J46" s="213">
        <v>7.3999999999999996E-2</v>
      </c>
    </row>
    <row r="47" spans="1:10" ht="27.75" customHeight="1" x14ac:dyDescent="0.25">
      <c r="A47" s="158" t="s">
        <v>171</v>
      </c>
      <c r="B47" s="24" t="s">
        <v>757</v>
      </c>
      <c r="C47" s="157">
        <v>0</v>
      </c>
      <c r="D47" s="208">
        <v>1.421</v>
      </c>
      <c r="E47" s="209">
        <v>0.379</v>
      </c>
      <c r="F47" s="210">
        <v>0.23300000000000001</v>
      </c>
      <c r="G47" s="211">
        <v>80.52</v>
      </c>
      <c r="H47" s="211">
        <v>14.5</v>
      </c>
      <c r="I47" s="211">
        <v>14.5</v>
      </c>
      <c r="J47" s="213">
        <v>7.3999999999999996E-2</v>
      </c>
    </row>
    <row r="48" spans="1:10" ht="27.75" customHeight="1" x14ac:dyDescent="0.25">
      <c r="A48" s="158" t="s">
        <v>172</v>
      </c>
      <c r="B48" s="24" t="s">
        <v>758</v>
      </c>
      <c r="C48" s="157">
        <v>0</v>
      </c>
      <c r="D48" s="208">
        <v>1.056</v>
      </c>
      <c r="E48" s="209">
        <v>1.2999999999999999E-2</v>
      </c>
      <c r="F48" s="210">
        <v>0</v>
      </c>
      <c r="G48" s="211">
        <v>0</v>
      </c>
      <c r="H48" s="211">
        <v>14.5</v>
      </c>
      <c r="I48" s="211">
        <v>14.5</v>
      </c>
      <c r="J48" s="213">
        <v>7.3999999999999996E-2</v>
      </c>
    </row>
    <row r="49" spans="1:10" ht="27.75" customHeight="1" x14ac:dyDescent="0.25">
      <c r="A49" s="158" t="s">
        <v>173</v>
      </c>
      <c r="B49" s="24" t="s">
        <v>759</v>
      </c>
      <c r="C49" s="157">
        <v>0</v>
      </c>
      <c r="D49" s="208">
        <v>0.47399999999999998</v>
      </c>
      <c r="E49" s="209">
        <v>0</v>
      </c>
      <c r="F49" s="210">
        <v>0</v>
      </c>
      <c r="G49" s="211">
        <v>0</v>
      </c>
      <c r="H49" s="211">
        <v>14.5</v>
      </c>
      <c r="I49" s="211">
        <v>14.5</v>
      </c>
      <c r="J49" s="213">
        <v>7.3999999999999996E-2</v>
      </c>
    </row>
    <row r="50" spans="1:10" ht="27.75" customHeight="1" x14ac:dyDescent="0.25">
      <c r="A50" s="158" t="s">
        <v>174</v>
      </c>
      <c r="B50" s="24" t="s">
        <v>760</v>
      </c>
      <c r="C50" s="157">
        <v>0</v>
      </c>
      <c r="D50" s="208">
        <v>0</v>
      </c>
      <c r="E50" s="209">
        <v>0</v>
      </c>
      <c r="F50" s="210">
        <v>0</v>
      </c>
      <c r="G50" s="211">
        <v>0</v>
      </c>
      <c r="H50" s="211">
        <v>14.5</v>
      </c>
      <c r="I50" s="211">
        <v>14.5</v>
      </c>
      <c r="J50" s="213">
        <v>7.3999999999999996E-2</v>
      </c>
    </row>
    <row r="51" spans="1:10" ht="27.75" customHeight="1" x14ac:dyDescent="0.25">
      <c r="A51" s="158" t="s">
        <v>175</v>
      </c>
      <c r="B51" s="24" t="s">
        <v>800</v>
      </c>
      <c r="C51" s="157" t="s">
        <v>93</v>
      </c>
      <c r="D51" s="214">
        <v>12.433999999999999</v>
      </c>
      <c r="E51" s="215">
        <v>4.032</v>
      </c>
      <c r="F51" s="210">
        <v>3.077</v>
      </c>
      <c r="G51" s="212"/>
      <c r="H51" s="212"/>
      <c r="I51" s="212"/>
      <c r="J51" s="212"/>
    </row>
    <row r="52" spans="1:10" ht="27.75" customHeight="1" x14ac:dyDescent="0.25">
      <c r="A52" s="158" t="s">
        <v>176</v>
      </c>
      <c r="B52" s="24" t="s">
        <v>801</v>
      </c>
      <c r="C52" s="157" t="s">
        <v>95</v>
      </c>
      <c r="D52" s="208">
        <v>-8.3970000000000002</v>
      </c>
      <c r="E52" s="209">
        <v>-2.9289999999999998</v>
      </c>
      <c r="F52" s="210">
        <v>-0.629</v>
      </c>
      <c r="G52" s="211">
        <v>0</v>
      </c>
      <c r="H52" s="212"/>
      <c r="I52" s="212"/>
      <c r="J52" s="212"/>
    </row>
    <row r="53" spans="1:10" ht="27.75" customHeight="1" x14ac:dyDescent="0.25">
      <c r="A53" s="158" t="s">
        <v>177</v>
      </c>
      <c r="B53" s="24" t="s">
        <v>802</v>
      </c>
      <c r="C53" s="157" t="s">
        <v>95</v>
      </c>
      <c r="D53" s="208">
        <v>-7.2679999999999998</v>
      </c>
      <c r="E53" s="209">
        <v>-2.4710000000000001</v>
      </c>
      <c r="F53" s="210">
        <v>-0.56200000000000006</v>
      </c>
      <c r="G53" s="211">
        <v>0</v>
      </c>
      <c r="H53" s="212"/>
      <c r="I53" s="212"/>
      <c r="J53" s="212"/>
    </row>
    <row r="54" spans="1:10" ht="27.75" customHeight="1" x14ac:dyDescent="0.25">
      <c r="A54" s="158" t="s">
        <v>178</v>
      </c>
      <c r="B54" s="24" t="s">
        <v>761</v>
      </c>
      <c r="C54" s="157">
        <v>0</v>
      </c>
      <c r="D54" s="208">
        <v>-8.3970000000000002</v>
      </c>
      <c r="E54" s="209">
        <v>-2.9289999999999998</v>
      </c>
      <c r="F54" s="210">
        <v>-0.629</v>
      </c>
      <c r="G54" s="211">
        <v>0</v>
      </c>
      <c r="H54" s="212"/>
      <c r="I54" s="212"/>
      <c r="J54" s="213">
        <v>0.502</v>
      </c>
    </row>
    <row r="55" spans="1:10" ht="27.75" customHeight="1" x14ac:dyDescent="0.25">
      <c r="A55" s="158" t="s">
        <v>179</v>
      </c>
      <c r="B55" s="24"/>
      <c r="C55" s="157">
        <v>0</v>
      </c>
      <c r="D55" s="208">
        <v>-7.2679999999999998</v>
      </c>
      <c r="E55" s="209">
        <v>-2.4710000000000001</v>
      </c>
      <c r="F55" s="210">
        <v>-0.56200000000000006</v>
      </c>
      <c r="G55" s="211">
        <v>0</v>
      </c>
      <c r="H55" s="212"/>
      <c r="I55" s="212"/>
      <c r="J55" s="213">
        <v>0.38400000000000001</v>
      </c>
    </row>
    <row r="56" spans="1:10" ht="27.75" customHeight="1" x14ac:dyDescent="0.25">
      <c r="A56" s="158" t="s">
        <v>180</v>
      </c>
      <c r="B56" s="24" t="s">
        <v>762</v>
      </c>
      <c r="C56" s="157">
        <v>0</v>
      </c>
      <c r="D56" s="208">
        <v>-3.3719999999999999</v>
      </c>
      <c r="E56" s="209">
        <v>-0.85699999999999998</v>
      </c>
      <c r="F56" s="210">
        <v>-0.33900000000000002</v>
      </c>
      <c r="G56" s="211">
        <v>0</v>
      </c>
      <c r="H56" s="212"/>
      <c r="I56" s="212"/>
      <c r="J56" s="213">
        <v>0.32900000000000001</v>
      </c>
    </row>
    <row r="57" spans="1:10" ht="27.6" customHeight="1" x14ac:dyDescent="0.25">
      <c r="A57" s="156" t="s">
        <v>181</v>
      </c>
      <c r="B57" s="24" t="s">
        <v>121</v>
      </c>
      <c r="C57" s="157" t="s">
        <v>68</v>
      </c>
      <c r="D57" s="208">
        <v>3.45</v>
      </c>
      <c r="E57" s="209">
        <v>1.2030000000000001</v>
      </c>
      <c r="F57" s="210">
        <v>0.25800000000000001</v>
      </c>
      <c r="G57" s="211">
        <v>3.55</v>
      </c>
      <c r="H57" s="212"/>
      <c r="I57" s="212"/>
      <c r="J57" s="212"/>
    </row>
    <row r="58" spans="1:10" ht="27.6" customHeight="1" x14ac:dyDescent="0.25">
      <c r="A58" s="156" t="s">
        <v>182</v>
      </c>
      <c r="B58" s="24" t="s">
        <v>121</v>
      </c>
      <c r="C58" s="157">
        <v>2</v>
      </c>
      <c r="D58" s="208">
        <v>3.45</v>
      </c>
      <c r="E58" s="209">
        <v>1.2030000000000001</v>
      </c>
      <c r="F58" s="210">
        <v>0.25800000000000001</v>
      </c>
      <c r="G58" s="212"/>
      <c r="H58" s="212"/>
      <c r="I58" s="212"/>
      <c r="J58" s="212"/>
    </row>
    <row r="59" spans="1:10" ht="27.75" customHeight="1" x14ac:dyDescent="0.25">
      <c r="A59" s="156" t="s">
        <v>183</v>
      </c>
      <c r="B59" s="24" t="s">
        <v>121</v>
      </c>
      <c r="C59" s="157" t="s">
        <v>71</v>
      </c>
      <c r="D59" s="208">
        <v>4.1719999999999997</v>
      </c>
      <c r="E59" s="209">
        <v>1.4550000000000001</v>
      </c>
      <c r="F59" s="210">
        <v>0.312</v>
      </c>
      <c r="G59" s="211">
        <v>8.33</v>
      </c>
      <c r="H59" s="212"/>
      <c r="I59" s="212"/>
      <c r="J59" s="212"/>
    </row>
    <row r="60" spans="1:10" ht="27.75" customHeight="1" x14ac:dyDescent="0.25">
      <c r="A60" s="156" t="s">
        <v>184</v>
      </c>
      <c r="B60" s="24" t="s">
        <v>121</v>
      </c>
      <c r="C60" s="157" t="s">
        <v>71</v>
      </c>
      <c r="D60" s="208">
        <v>4.1719999999999997</v>
      </c>
      <c r="E60" s="209">
        <v>1.4550000000000001</v>
      </c>
      <c r="F60" s="210">
        <v>0.312</v>
      </c>
      <c r="G60" s="211">
        <v>7.61</v>
      </c>
      <c r="H60" s="212"/>
      <c r="I60" s="212"/>
      <c r="J60" s="212"/>
    </row>
    <row r="61" spans="1:10" ht="27.75" customHeight="1" x14ac:dyDescent="0.25">
      <c r="A61" s="156" t="s">
        <v>185</v>
      </c>
      <c r="B61" s="24" t="s">
        <v>121</v>
      </c>
      <c r="C61" s="157" t="s">
        <v>71</v>
      </c>
      <c r="D61" s="208">
        <v>4.1719999999999997</v>
      </c>
      <c r="E61" s="209">
        <v>1.4550000000000001</v>
      </c>
      <c r="F61" s="210">
        <v>0.312</v>
      </c>
      <c r="G61" s="211">
        <v>4.1100000000000003</v>
      </c>
      <c r="H61" s="212"/>
      <c r="I61" s="212"/>
      <c r="J61" s="212"/>
    </row>
    <row r="62" spans="1:10" ht="27.75" customHeight="1" x14ac:dyDescent="0.25">
      <c r="A62" s="156" t="s">
        <v>186</v>
      </c>
      <c r="B62" s="24" t="s">
        <v>121</v>
      </c>
      <c r="C62" s="157" t="s">
        <v>71</v>
      </c>
      <c r="D62" s="208">
        <v>4.1479999999999997</v>
      </c>
      <c r="E62" s="209">
        <v>1.431</v>
      </c>
      <c r="F62" s="210">
        <v>0.28799999999999998</v>
      </c>
      <c r="G62" s="211">
        <v>0</v>
      </c>
      <c r="H62" s="212"/>
      <c r="I62" s="212"/>
      <c r="J62" s="212"/>
    </row>
    <row r="63" spans="1:10" ht="27.75" customHeight="1" x14ac:dyDescent="0.25">
      <c r="A63" s="156" t="s">
        <v>187</v>
      </c>
      <c r="B63" s="24" t="s">
        <v>121</v>
      </c>
      <c r="C63" s="157" t="s">
        <v>71</v>
      </c>
      <c r="D63" s="208">
        <v>4.0350000000000001</v>
      </c>
      <c r="E63" s="209">
        <v>1.319</v>
      </c>
      <c r="F63" s="210">
        <v>0.17599999999999999</v>
      </c>
      <c r="G63" s="211">
        <v>0</v>
      </c>
      <c r="H63" s="212"/>
      <c r="I63" s="212"/>
      <c r="J63" s="212"/>
    </row>
    <row r="64" spans="1:10" ht="27.75" customHeight="1" x14ac:dyDescent="0.25">
      <c r="A64" s="156" t="s">
        <v>188</v>
      </c>
      <c r="B64" s="24" t="s">
        <v>121</v>
      </c>
      <c r="C64" s="157">
        <v>4</v>
      </c>
      <c r="D64" s="208">
        <v>4.1719999999999997</v>
      </c>
      <c r="E64" s="209">
        <v>1.4550000000000001</v>
      </c>
      <c r="F64" s="210">
        <v>0.312</v>
      </c>
      <c r="G64" s="212"/>
      <c r="H64" s="212"/>
      <c r="I64" s="212"/>
      <c r="J64" s="212"/>
    </row>
    <row r="65" spans="1:10" ht="27.75" customHeight="1" x14ac:dyDescent="0.25">
      <c r="A65" s="156" t="s">
        <v>189</v>
      </c>
      <c r="B65" s="24" t="s">
        <v>121</v>
      </c>
      <c r="C65" s="157">
        <v>0</v>
      </c>
      <c r="D65" s="208">
        <v>2.58</v>
      </c>
      <c r="E65" s="209">
        <v>0.85399999999999998</v>
      </c>
      <c r="F65" s="210">
        <v>0.20599999999999999</v>
      </c>
      <c r="G65" s="211">
        <v>22.05</v>
      </c>
      <c r="H65" s="211">
        <v>4.17</v>
      </c>
      <c r="I65" s="211">
        <v>4.17</v>
      </c>
      <c r="J65" s="213">
        <v>0.13300000000000001</v>
      </c>
    </row>
    <row r="66" spans="1:10" ht="27.75" customHeight="1" x14ac:dyDescent="0.25">
      <c r="A66" s="156" t="s">
        <v>190</v>
      </c>
      <c r="B66" s="24" t="s">
        <v>121</v>
      </c>
      <c r="C66" s="157">
        <v>0</v>
      </c>
      <c r="D66" s="208">
        <v>2.4780000000000002</v>
      </c>
      <c r="E66" s="209">
        <v>0.752</v>
      </c>
      <c r="F66" s="210">
        <v>0.104</v>
      </c>
      <c r="G66" s="211">
        <v>0</v>
      </c>
      <c r="H66" s="211">
        <v>4.17</v>
      </c>
      <c r="I66" s="211">
        <v>4.17</v>
      </c>
      <c r="J66" s="213">
        <v>0.13300000000000001</v>
      </c>
    </row>
    <row r="67" spans="1:10" ht="27.75" customHeight="1" x14ac:dyDescent="0.25">
      <c r="A67" s="156" t="s">
        <v>191</v>
      </c>
      <c r="B67" s="24" t="s">
        <v>121</v>
      </c>
      <c r="C67" s="157">
        <v>0</v>
      </c>
      <c r="D67" s="208">
        <v>2.4260000000000002</v>
      </c>
      <c r="E67" s="209">
        <v>0.7</v>
      </c>
      <c r="F67" s="210">
        <v>0.09</v>
      </c>
      <c r="G67" s="211">
        <v>0</v>
      </c>
      <c r="H67" s="211">
        <v>4.17</v>
      </c>
      <c r="I67" s="211">
        <v>4.17</v>
      </c>
      <c r="J67" s="213">
        <v>0.13300000000000001</v>
      </c>
    </row>
    <row r="68" spans="1:10" ht="27.75" customHeight="1" x14ac:dyDescent="0.25">
      <c r="A68" s="156" t="s">
        <v>192</v>
      </c>
      <c r="B68" s="24" t="s">
        <v>121</v>
      </c>
      <c r="C68" s="157">
        <v>0</v>
      </c>
      <c r="D68" s="208">
        <v>2.3959999999999999</v>
      </c>
      <c r="E68" s="209">
        <v>0.66900000000000004</v>
      </c>
      <c r="F68" s="210">
        <v>0.09</v>
      </c>
      <c r="G68" s="211">
        <v>0</v>
      </c>
      <c r="H68" s="211">
        <v>4.17</v>
      </c>
      <c r="I68" s="211">
        <v>4.17</v>
      </c>
      <c r="J68" s="213">
        <v>0.13300000000000001</v>
      </c>
    </row>
    <row r="69" spans="1:10" ht="27.75" customHeight="1" x14ac:dyDescent="0.25">
      <c r="A69" s="156" t="s">
        <v>193</v>
      </c>
      <c r="B69" s="24" t="s">
        <v>121</v>
      </c>
      <c r="C69" s="157">
        <v>0</v>
      </c>
      <c r="D69" s="208">
        <v>2.3660000000000001</v>
      </c>
      <c r="E69" s="209">
        <v>0.64</v>
      </c>
      <c r="F69" s="210">
        <v>0.09</v>
      </c>
      <c r="G69" s="211">
        <v>0</v>
      </c>
      <c r="H69" s="211">
        <v>4.17</v>
      </c>
      <c r="I69" s="211">
        <v>4.17</v>
      </c>
      <c r="J69" s="213">
        <v>0.13300000000000001</v>
      </c>
    </row>
    <row r="70" spans="1:10" ht="27.75" customHeight="1" x14ac:dyDescent="0.25">
      <c r="A70" s="156" t="s">
        <v>194</v>
      </c>
      <c r="B70" s="24" t="s">
        <v>121</v>
      </c>
      <c r="C70" s="157">
        <v>0</v>
      </c>
      <c r="D70" s="208">
        <v>1.6220000000000001</v>
      </c>
      <c r="E70" s="209">
        <v>0.41199999999999998</v>
      </c>
      <c r="F70" s="210">
        <v>0.16300000000000001</v>
      </c>
      <c r="G70" s="211">
        <v>78.78</v>
      </c>
      <c r="H70" s="211">
        <v>7.63</v>
      </c>
      <c r="I70" s="211">
        <v>7.63</v>
      </c>
      <c r="J70" s="213">
        <v>7.4999999999999997E-2</v>
      </c>
    </row>
    <row r="71" spans="1:10" ht="27.75" customHeight="1" x14ac:dyDescent="0.25">
      <c r="A71" s="156" t="s">
        <v>195</v>
      </c>
      <c r="B71" s="24" t="s">
        <v>121</v>
      </c>
      <c r="C71" s="157">
        <v>0</v>
      </c>
      <c r="D71" s="208">
        <v>1.4790000000000001</v>
      </c>
      <c r="E71" s="209">
        <v>0.26900000000000002</v>
      </c>
      <c r="F71" s="210">
        <v>0.02</v>
      </c>
      <c r="G71" s="211">
        <v>47.7</v>
      </c>
      <c r="H71" s="211">
        <v>7.63</v>
      </c>
      <c r="I71" s="211">
        <v>7.63</v>
      </c>
      <c r="J71" s="213">
        <v>7.4999999999999997E-2</v>
      </c>
    </row>
    <row r="72" spans="1:10" ht="27.75" customHeight="1" x14ac:dyDescent="0.25">
      <c r="A72" s="156" t="s">
        <v>196</v>
      </c>
      <c r="B72" s="24" t="s">
        <v>121</v>
      </c>
      <c r="C72" s="157">
        <v>0</v>
      </c>
      <c r="D72" s="208">
        <v>1.405</v>
      </c>
      <c r="E72" s="209">
        <v>0.19500000000000001</v>
      </c>
      <c r="F72" s="210">
        <v>0</v>
      </c>
      <c r="G72" s="211">
        <v>47.7</v>
      </c>
      <c r="H72" s="211">
        <v>7.63</v>
      </c>
      <c r="I72" s="211">
        <v>7.63</v>
      </c>
      <c r="J72" s="213">
        <v>7.4999999999999997E-2</v>
      </c>
    </row>
    <row r="73" spans="1:10" ht="27.75" customHeight="1" x14ac:dyDescent="0.25">
      <c r="A73" s="156" t="s">
        <v>197</v>
      </c>
      <c r="B73" s="24" t="s">
        <v>121</v>
      </c>
      <c r="C73" s="157">
        <v>0</v>
      </c>
      <c r="D73" s="208">
        <v>1.3620000000000001</v>
      </c>
      <c r="E73" s="209">
        <v>0.152</v>
      </c>
      <c r="F73" s="210">
        <v>0</v>
      </c>
      <c r="G73" s="211">
        <v>47.7</v>
      </c>
      <c r="H73" s="211">
        <v>7.63</v>
      </c>
      <c r="I73" s="211">
        <v>7.63</v>
      </c>
      <c r="J73" s="213">
        <v>7.4999999999999997E-2</v>
      </c>
    </row>
    <row r="74" spans="1:10" ht="27.75" customHeight="1" x14ac:dyDescent="0.25">
      <c r="A74" s="156" t="s">
        <v>198</v>
      </c>
      <c r="B74" s="24" t="s">
        <v>121</v>
      </c>
      <c r="C74" s="157">
        <v>0</v>
      </c>
      <c r="D74" s="208">
        <v>1.321</v>
      </c>
      <c r="E74" s="209">
        <v>0.11</v>
      </c>
      <c r="F74" s="210">
        <v>0</v>
      </c>
      <c r="G74" s="211">
        <v>47.7</v>
      </c>
      <c r="H74" s="211">
        <v>7.63</v>
      </c>
      <c r="I74" s="211">
        <v>7.63</v>
      </c>
      <c r="J74" s="213">
        <v>7.4999999999999997E-2</v>
      </c>
    </row>
    <row r="75" spans="1:10" ht="27.75" customHeight="1" x14ac:dyDescent="0.25">
      <c r="A75" s="156" t="s">
        <v>199</v>
      </c>
      <c r="B75" s="24" t="s">
        <v>121</v>
      </c>
      <c r="C75" s="157">
        <v>0</v>
      </c>
      <c r="D75" s="208">
        <v>0.90700000000000003</v>
      </c>
      <c r="E75" s="209">
        <v>0.24199999999999999</v>
      </c>
      <c r="F75" s="210">
        <v>0.14899999999999999</v>
      </c>
      <c r="G75" s="211">
        <v>378.34</v>
      </c>
      <c r="H75" s="211">
        <v>9.25</v>
      </c>
      <c r="I75" s="211">
        <v>9.25</v>
      </c>
      <c r="J75" s="213">
        <v>4.7E-2</v>
      </c>
    </row>
    <row r="76" spans="1:10" ht="27.75" customHeight="1" x14ac:dyDescent="0.25">
      <c r="A76" s="156" t="s">
        <v>200</v>
      </c>
      <c r="B76" s="24" t="s">
        <v>121</v>
      </c>
      <c r="C76" s="157">
        <v>0</v>
      </c>
      <c r="D76" s="208">
        <v>0.90700000000000003</v>
      </c>
      <c r="E76" s="209">
        <v>0.24199999999999999</v>
      </c>
      <c r="F76" s="210">
        <v>0.14899999999999999</v>
      </c>
      <c r="G76" s="211">
        <v>51.36</v>
      </c>
      <c r="H76" s="211">
        <v>9.25</v>
      </c>
      <c r="I76" s="211">
        <v>9.25</v>
      </c>
      <c r="J76" s="213">
        <v>4.7E-2</v>
      </c>
    </row>
    <row r="77" spans="1:10" ht="27.75" customHeight="1" x14ac:dyDescent="0.25">
      <c r="A77" s="156" t="s">
        <v>201</v>
      </c>
      <c r="B77" s="24" t="s">
        <v>121</v>
      </c>
      <c r="C77" s="157">
        <v>0</v>
      </c>
      <c r="D77" s="208">
        <v>0.67300000000000004</v>
      </c>
      <c r="E77" s="209">
        <v>8.0000000000000002E-3</v>
      </c>
      <c r="F77" s="210">
        <v>0</v>
      </c>
      <c r="G77" s="211">
        <v>0</v>
      </c>
      <c r="H77" s="211">
        <v>9.25</v>
      </c>
      <c r="I77" s="211">
        <v>9.25</v>
      </c>
      <c r="J77" s="213">
        <v>4.7E-2</v>
      </c>
    </row>
    <row r="78" spans="1:10" ht="27.75" customHeight="1" x14ac:dyDescent="0.25">
      <c r="A78" s="156" t="s">
        <v>202</v>
      </c>
      <c r="B78" s="24" t="s">
        <v>121</v>
      </c>
      <c r="C78" s="157">
        <v>0</v>
      </c>
      <c r="D78" s="208">
        <v>0.30299999999999999</v>
      </c>
      <c r="E78" s="209">
        <v>0</v>
      </c>
      <c r="F78" s="210">
        <v>0</v>
      </c>
      <c r="G78" s="211">
        <v>0</v>
      </c>
      <c r="H78" s="211">
        <v>9.25</v>
      </c>
      <c r="I78" s="211">
        <v>9.25</v>
      </c>
      <c r="J78" s="213">
        <v>4.7E-2</v>
      </c>
    </row>
    <row r="79" spans="1:10" ht="27.75" customHeight="1" x14ac:dyDescent="0.25">
      <c r="A79" s="156" t="s">
        <v>203</v>
      </c>
      <c r="B79" s="24" t="s">
        <v>121</v>
      </c>
      <c r="C79" s="157">
        <v>0</v>
      </c>
      <c r="D79" s="208">
        <v>0</v>
      </c>
      <c r="E79" s="209">
        <v>0</v>
      </c>
      <c r="F79" s="210">
        <v>0</v>
      </c>
      <c r="G79" s="211">
        <v>0</v>
      </c>
      <c r="H79" s="211">
        <v>9.25</v>
      </c>
      <c r="I79" s="211">
        <v>9.25</v>
      </c>
      <c r="J79" s="213">
        <v>4.7E-2</v>
      </c>
    </row>
    <row r="80" spans="1:10" ht="27.75" customHeight="1" x14ac:dyDescent="0.25">
      <c r="A80" s="156" t="s">
        <v>204</v>
      </c>
      <c r="B80" s="24" t="s">
        <v>121</v>
      </c>
      <c r="C80" s="157" t="s">
        <v>93</v>
      </c>
      <c r="D80" s="214">
        <v>8.3379999999999992</v>
      </c>
      <c r="E80" s="215">
        <v>2.7040000000000002</v>
      </c>
      <c r="F80" s="210">
        <v>2.0630000000000002</v>
      </c>
      <c r="G80" s="212"/>
      <c r="H80" s="212"/>
      <c r="I80" s="212"/>
      <c r="J80" s="212"/>
    </row>
    <row r="81" spans="1:10" ht="27.75" customHeight="1" x14ac:dyDescent="0.25">
      <c r="A81" s="156" t="s">
        <v>205</v>
      </c>
      <c r="B81" s="24" t="s">
        <v>121</v>
      </c>
      <c r="C81" s="157" t="s">
        <v>95</v>
      </c>
      <c r="D81" s="208">
        <v>-3.5659999999999998</v>
      </c>
      <c r="E81" s="209">
        <v>-1.244</v>
      </c>
      <c r="F81" s="210">
        <v>-0.26700000000000002</v>
      </c>
      <c r="G81" s="211">
        <v>0</v>
      </c>
      <c r="H81" s="212"/>
      <c r="I81" s="212"/>
      <c r="J81" s="212"/>
    </row>
    <row r="82" spans="1:10" ht="27.75" customHeight="1" x14ac:dyDescent="0.25">
      <c r="A82" s="156" t="s">
        <v>206</v>
      </c>
      <c r="B82" s="24" t="s">
        <v>121</v>
      </c>
      <c r="C82" s="157" t="s">
        <v>95</v>
      </c>
      <c r="D82" s="208">
        <v>-3.3450000000000002</v>
      </c>
      <c r="E82" s="209">
        <v>-1.1379999999999999</v>
      </c>
      <c r="F82" s="210">
        <v>-0.25900000000000001</v>
      </c>
      <c r="G82" s="211">
        <v>0</v>
      </c>
      <c r="H82" s="212"/>
      <c r="I82" s="212"/>
      <c r="J82" s="212"/>
    </row>
    <row r="83" spans="1:10" ht="27.75" customHeight="1" x14ac:dyDescent="0.25">
      <c r="A83" s="156" t="s">
        <v>207</v>
      </c>
      <c r="B83" s="24" t="s">
        <v>121</v>
      </c>
      <c r="C83" s="157">
        <v>0</v>
      </c>
      <c r="D83" s="208">
        <v>-3.5659999999999998</v>
      </c>
      <c r="E83" s="209">
        <v>-1.244</v>
      </c>
      <c r="F83" s="210">
        <v>-0.26700000000000002</v>
      </c>
      <c r="G83" s="211">
        <v>0</v>
      </c>
      <c r="H83" s="212"/>
      <c r="I83" s="212"/>
      <c r="J83" s="213">
        <v>0.21299999999999999</v>
      </c>
    </row>
    <row r="84" spans="1:10" ht="27.75" customHeight="1" x14ac:dyDescent="0.25">
      <c r="A84" s="156" t="s">
        <v>208</v>
      </c>
      <c r="B84" s="24" t="s">
        <v>121</v>
      </c>
      <c r="C84" s="157">
        <v>0</v>
      </c>
      <c r="D84" s="208">
        <v>-3.3450000000000002</v>
      </c>
      <c r="E84" s="209">
        <v>-1.1379999999999999</v>
      </c>
      <c r="F84" s="210">
        <v>-0.25900000000000001</v>
      </c>
      <c r="G84" s="211">
        <v>0</v>
      </c>
      <c r="H84" s="212"/>
      <c r="I84" s="212"/>
      <c r="J84" s="213">
        <v>0.17699999999999999</v>
      </c>
    </row>
    <row r="85" spans="1:10" ht="27.75" customHeight="1" x14ac:dyDescent="0.25">
      <c r="A85" s="156" t="s">
        <v>209</v>
      </c>
      <c r="B85" s="24" t="s">
        <v>121</v>
      </c>
      <c r="C85" s="157">
        <v>0</v>
      </c>
      <c r="D85" s="208">
        <v>-3.3719999999999999</v>
      </c>
      <c r="E85" s="209">
        <v>-0.85699999999999998</v>
      </c>
      <c r="F85" s="210">
        <v>-0.33900000000000002</v>
      </c>
      <c r="G85" s="211">
        <v>1073.07</v>
      </c>
      <c r="H85" s="212"/>
      <c r="I85" s="212"/>
      <c r="J85" s="213">
        <v>0.32900000000000001</v>
      </c>
    </row>
    <row r="86" spans="1:10" ht="27.75" customHeight="1" x14ac:dyDescent="0.25">
      <c r="A86" s="156" t="s">
        <v>210</v>
      </c>
      <c r="B86" s="24" t="s">
        <v>803</v>
      </c>
      <c r="C86" s="157" t="s">
        <v>68</v>
      </c>
      <c r="D86" s="208">
        <v>2.137</v>
      </c>
      <c r="E86" s="209">
        <v>0.746</v>
      </c>
      <c r="F86" s="210">
        <v>0.16</v>
      </c>
      <c r="G86" s="211">
        <v>2.2000000000000002</v>
      </c>
      <c r="H86" s="212"/>
      <c r="I86" s="212"/>
      <c r="J86" s="212"/>
    </row>
    <row r="87" spans="1:10" ht="27.75" customHeight="1" x14ac:dyDescent="0.25">
      <c r="A87" s="156" t="s">
        <v>211</v>
      </c>
      <c r="B87" s="24" t="s">
        <v>804</v>
      </c>
      <c r="C87" s="157">
        <v>2</v>
      </c>
      <c r="D87" s="208">
        <v>2.137</v>
      </c>
      <c r="E87" s="209">
        <v>0.746</v>
      </c>
      <c r="F87" s="210">
        <v>0.16</v>
      </c>
      <c r="G87" s="212"/>
      <c r="H87" s="212"/>
      <c r="I87" s="212"/>
      <c r="J87" s="212"/>
    </row>
    <row r="88" spans="1:10" ht="27.75" customHeight="1" x14ac:dyDescent="0.25">
      <c r="A88" s="156" t="s">
        <v>212</v>
      </c>
      <c r="B88" s="24" t="s">
        <v>763</v>
      </c>
      <c r="C88" s="157" t="s">
        <v>71</v>
      </c>
      <c r="D88" s="208">
        <v>2.585</v>
      </c>
      <c r="E88" s="209">
        <v>0.90200000000000002</v>
      </c>
      <c r="F88" s="210">
        <v>0.19400000000000001</v>
      </c>
      <c r="G88" s="211">
        <v>5.16</v>
      </c>
      <c r="H88" s="212"/>
      <c r="I88" s="212"/>
      <c r="J88" s="212"/>
    </row>
    <row r="89" spans="1:10" ht="27.75" customHeight="1" x14ac:dyDescent="0.25">
      <c r="A89" s="156" t="s">
        <v>213</v>
      </c>
      <c r="B89" s="24" t="s">
        <v>764</v>
      </c>
      <c r="C89" s="157" t="s">
        <v>71</v>
      </c>
      <c r="D89" s="208">
        <v>2.585</v>
      </c>
      <c r="E89" s="209">
        <v>0.90200000000000002</v>
      </c>
      <c r="F89" s="210">
        <v>0.19400000000000001</v>
      </c>
      <c r="G89" s="211">
        <v>4.71</v>
      </c>
      <c r="H89" s="212"/>
      <c r="I89" s="212"/>
      <c r="J89" s="212"/>
    </row>
    <row r="90" spans="1:10" ht="27.75" customHeight="1" x14ac:dyDescent="0.25">
      <c r="A90" s="156" t="s">
        <v>214</v>
      </c>
      <c r="B90" s="24" t="s">
        <v>765</v>
      </c>
      <c r="C90" s="157" t="s">
        <v>71</v>
      </c>
      <c r="D90" s="208">
        <v>2.585</v>
      </c>
      <c r="E90" s="209">
        <v>0.90200000000000002</v>
      </c>
      <c r="F90" s="210">
        <v>0.19400000000000001</v>
      </c>
      <c r="G90" s="211">
        <v>2.54</v>
      </c>
      <c r="H90" s="212"/>
      <c r="I90" s="212"/>
      <c r="J90" s="212"/>
    </row>
    <row r="91" spans="1:10" ht="27.75" customHeight="1" x14ac:dyDescent="0.25">
      <c r="A91" s="156" t="s">
        <v>215</v>
      </c>
      <c r="B91" s="24" t="s">
        <v>766</v>
      </c>
      <c r="C91" s="157" t="s">
        <v>71</v>
      </c>
      <c r="D91" s="208">
        <v>2.57</v>
      </c>
      <c r="E91" s="209">
        <v>0.88700000000000001</v>
      </c>
      <c r="F91" s="210">
        <v>0.17899999999999999</v>
      </c>
      <c r="G91" s="211">
        <v>0</v>
      </c>
      <c r="H91" s="212"/>
      <c r="I91" s="212"/>
      <c r="J91" s="212"/>
    </row>
    <row r="92" spans="1:10" ht="27.75" customHeight="1" x14ac:dyDescent="0.25">
      <c r="A92" s="156" t="s">
        <v>216</v>
      </c>
      <c r="B92" s="24" t="s">
        <v>767</v>
      </c>
      <c r="C92" s="157" t="s">
        <v>71</v>
      </c>
      <c r="D92" s="208">
        <v>2.5</v>
      </c>
      <c r="E92" s="209">
        <v>0.81699999999999995</v>
      </c>
      <c r="F92" s="210">
        <v>0.109</v>
      </c>
      <c r="G92" s="211">
        <v>0</v>
      </c>
      <c r="H92" s="212"/>
      <c r="I92" s="212"/>
      <c r="J92" s="212"/>
    </row>
    <row r="93" spans="1:10" ht="27.75" customHeight="1" x14ac:dyDescent="0.25">
      <c r="A93" s="156" t="s">
        <v>217</v>
      </c>
      <c r="B93" s="24" t="s">
        <v>768</v>
      </c>
      <c r="C93" s="157">
        <v>4</v>
      </c>
      <c r="D93" s="208">
        <v>2.585</v>
      </c>
      <c r="E93" s="209">
        <v>0.90200000000000002</v>
      </c>
      <c r="F93" s="210">
        <v>0.19400000000000001</v>
      </c>
      <c r="G93" s="212"/>
      <c r="H93" s="212"/>
      <c r="I93" s="212"/>
      <c r="J93" s="212"/>
    </row>
    <row r="94" spans="1:10" ht="27.75" customHeight="1" x14ac:dyDescent="0.25">
      <c r="A94" s="156" t="s">
        <v>218</v>
      </c>
      <c r="B94" s="24" t="s">
        <v>769</v>
      </c>
      <c r="C94" s="157">
        <v>0</v>
      </c>
      <c r="D94" s="208">
        <v>1.5980000000000001</v>
      </c>
      <c r="E94" s="209">
        <v>0.52900000000000003</v>
      </c>
      <c r="F94" s="210">
        <v>0.127</v>
      </c>
      <c r="G94" s="211">
        <v>13.66</v>
      </c>
      <c r="H94" s="211">
        <v>2.58</v>
      </c>
      <c r="I94" s="211">
        <v>2.58</v>
      </c>
      <c r="J94" s="213">
        <v>8.2000000000000003E-2</v>
      </c>
    </row>
    <row r="95" spans="1:10" ht="27.75" customHeight="1" x14ac:dyDescent="0.25">
      <c r="A95" s="156" t="s">
        <v>219</v>
      </c>
      <c r="B95" s="24" t="s">
        <v>770</v>
      </c>
      <c r="C95" s="157">
        <v>0</v>
      </c>
      <c r="D95" s="208">
        <v>1.536</v>
      </c>
      <c r="E95" s="209">
        <v>0.46600000000000003</v>
      </c>
      <c r="F95" s="210">
        <v>6.5000000000000002E-2</v>
      </c>
      <c r="G95" s="211">
        <v>0</v>
      </c>
      <c r="H95" s="211">
        <v>2.58</v>
      </c>
      <c r="I95" s="211">
        <v>2.58</v>
      </c>
      <c r="J95" s="213">
        <v>8.2000000000000003E-2</v>
      </c>
    </row>
    <row r="96" spans="1:10" ht="27.75" customHeight="1" x14ac:dyDescent="0.25">
      <c r="A96" s="156" t="s">
        <v>220</v>
      </c>
      <c r="B96" s="24" t="s">
        <v>771</v>
      </c>
      <c r="C96" s="157">
        <v>0</v>
      </c>
      <c r="D96" s="208">
        <v>1.5029999999999999</v>
      </c>
      <c r="E96" s="209">
        <v>0.433</v>
      </c>
      <c r="F96" s="210">
        <v>5.6000000000000001E-2</v>
      </c>
      <c r="G96" s="211">
        <v>0</v>
      </c>
      <c r="H96" s="211">
        <v>2.58</v>
      </c>
      <c r="I96" s="211">
        <v>2.58</v>
      </c>
      <c r="J96" s="213">
        <v>8.2000000000000003E-2</v>
      </c>
    </row>
    <row r="97" spans="1:10" ht="27.75" customHeight="1" x14ac:dyDescent="0.25">
      <c r="A97" s="156" t="s">
        <v>221</v>
      </c>
      <c r="B97" s="24" t="s">
        <v>772</v>
      </c>
      <c r="C97" s="157">
        <v>0</v>
      </c>
      <c r="D97" s="208">
        <v>1.484</v>
      </c>
      <c r="E97" s="209">
        <v>0.41499999999999998</v>
      </c>
      <c r="F97" s="210">
        <v>5.6000000000000001E-2</v>
      </c>
      <c r="G97" s="211">
        <v>0</v>
      </c>
      <c r="H97" s="211">
        <v>2.58</v>
      </c>
      <c r="I97" s="211">
        <v>2.58</v>
      </c>
      <c r="J97" s="213">
        <v>8.2000000000000003E-2</v>
      </c>
    </row>
    <row r="98" spans="1:10" ht="27.75" customHeight="1" x14ac:dyDescent="0.25">
      <c r="A98" s="156" t="s">
        <v>222</v>
      </c>
      <c r="B98" s="24" t="s">
        <v>773</v>
      </c>
      <c r="C98" s="157">
        <v>0</v>
      </c>
      <c r="D98" s="208">
        <v>1.466</v>
      </c>
      <c r="E98" s="209">
        <v>0.39600000000000002</v>
      </c>
      <c r="F98" s="210">
        <v>5.6000000000000001E-2</v>
      </c>
      <c r="G98" s="211">
        <v>0</v>
      </c>
      <c r="H98" s="211">
        <v>2.58</v>
      </c>
      <c r="I98" s="211">
        <v>2.58</v>
      </c>
      <c r="J98" s="213">
        <v>8.2000000000000003E-2</v>
      </c>
    </row>
    <row r="99" spans="1:10" ht="27.75" customHeight="1" x14ac:dyDescent="0.25">
      <c r="A99" s="156" t="s">
        <v>223</v>
      </c>
      <c r="B99" s="24" t="s">
        <v>774</v>
      </c>
      <c r="C99" s="157">
        <v>0</v>
      </c>
      <c r="D99" s="208">
        <v>1.0049999999999999</v>
      </c>
      <c r="E99" s="209">
        <v>0.255</v>
      </c>
      <c r="F99" s="210">
        <v>0.10100000000000001</v>
      </c>
      <c r="G99" s="211">
        <v>48.81</v>
      </c>
      <c r="H99" s="211">
        <v>4.7300000000000004</v>
      </c>
      <c r="I99" s="211">
        <v>4.7300000000000004</v>
      </c>
      <c r="J99" s="213">
        <v>4.5999999999999999E-2</v>
      </c>
    </row>
    <row r="100" spans="1:10" ht="27.75" customHeight="1" x14ac:dyDescent="0.25">
      <c r="A100" s="156" t="s">
        <v>224</v>
      </c>
      <c r="B100" s="24" t="s">
        <v>775</v>
      </c>
      <c r="C100" s="157">
        <v>0</v>
      </c>
      <c r="D100" s="208">
        <v>0.91600000000000004</v>
      </c>
      <c r="E100" s="209">
        <v>0.16700000000000001</v>
      </c>
      <c r="F100" s="210">
        <v>1.2E-2</v>
      </c>
      <c r="G100" s="211">
        <v>29.55</v>
      </c>
      <c r="H100" s="211">
        <v>4.7300000000000004</v>
      </c>
      <c r="I100" s="211">
        <v>4.7300000000000004</v>
      </c>
      <c r="J100" s="213">
        <v>4.5999999999999999E-2</v>
      </c>
    </row>
    <row r="101" spans="1:10" ht="27.75" customHeight="1" x14ac:dyDescent="0.25">
      <c r="A101" s="156" t="s">
        <v>225</v>
      </c>
      <c r="B101" s="24" t="s">
        <v>776</v>
      </c>
      <c r="C101" s="157">
        <v>0</v>
      </c>
      <c r="D101" s="208">
        <v>0.871</v>
      </c>
      <c r="E101" s="209">
        <v>0.121</v>
      </c>
      <c r="F101" s="210">
        <v>0</v>
      </c>
      <c r="G101" s="211">
        <v>29.55</v>
      </c>
      <c r="H101" s="211">
        <v>4.7300000000000004</v>
      </c>
      <c r="I101" s="211">
        <v>4.7300000000000004</v>
      </c>
      <c r="J101" s="213">
        <v>4.5999999999999999E-2</v>
      </c>
    </row>
    <row r="102" spans="1:10" ht="27.75" customHeight="1" x14ac:dyDescent="0.25">
      <c r="A102" s="156" t="s">
        <v>226</v>
      </c>
      <c r="B102" s="24" t="s">
        <v>777</v>
      </c>
      <c r="C102" s="157">
        <v>0</v>
      </c>
      <c r="D102" s="208">
        <v>0.84399999999999997</v>
      </c>
      <c r="E102" s="209">
        <v>9.4E-2</v>
      </c>
      <c r="F102" s="210">
        <v>0</v>
      </c>
      <c r="G102" s="211">
        <v>29.55</v>
      </c>
      <c r="H102" s="211">
        <v>4.7300000000000004</v>
      </c>
      <c r="I102" s="211">
        <v>4.7300000000000004</v>
      </c>
      <c r="J102" s="213">
        <v>4.5999999999999999E-2</v>
      </c>
    </row>
    <row r="103" spans="1:10" ht="27.75" customHeight="1" x14ac:dyDescent="0.25">
      <c r="A103" s="156" t="s">
        <v>227</v>
      </c>
      <c r="B103" s="24" t="s">
        <v>778</v>
      </c>
      <c r="C103" s="157">
        <v>0</v>
      </c>
      <c r="D103" s="208">
        <v>0.81799999999999995</v>
      </c>
      <c r="E103" s="209">
        <v>6.8000000000000005E-2</v>
      </c>
      <c r="F103" s="210">
        <v>0</v>
      </c>
      <c r="G103" s="211">
        <v>29.55</v>
      </c>
      <c r="H103" s="211">
        <v>4.7300000000000004</v>
      </c>
      <c r="I103" s="211">
        <v>4.7300000000000004</v>
      </c>
      <c r="J103" s="213">
        <v>4.5999999999999999E-2</v>
      </c>
    </row>
    <row r="104" spans="1:10" ht="27.75" customHeight="1" x14ac:dyDescent="0.25">
      <c r="A104" s="156" t="s">
        <v>228</v>
      </c>
      <c r="B104" s="24" t="s">
        <v>779</v>
      </c>
      <c r="C104" s="157">
        <v>0</v>
      </c>
      <c r="D104" s="208">
        <v>0.56200000000000006</v>
      </c>
      <c r="E104" s="209">
        <v>0.15</v>
      </c>
      <c r="F104" s="210">
        <v>9.1999999999999998E-2</v>
      </c>
      <c r="G104" s="211">
        <v>234.4</v>
      </c>
      <c r="H104" s="211">
        <v>5.73</v>
      </c>
      <c r="I104" s="211">
        <v>5.73</v>
      </c>
      <c r="J104" s="213">
        <v>2.9000000000000001E-2</v>
      </c>
    </row>
    <row r="105" spans="1:10" ht="27.75" customHeight="1" x14ac:dyDescent="0.25">
      <c r="A105" s="156" t="s">
        <v>229</v>
      </c>
      <c r="B105" s="24" t="s">
        <v>780</v>
      </c>
      <c r="C105" s="157">
        <v>0</v>
      </c>
      <c r="D105" s="208">
        <v>0.56200000000000006</v>
      </c>
      <c r="E105" s="209">
        <v>0.15</v>
      </c>
      <c r="F105" s="210">
        <v>9.1999999999999998E-2</v>
      </c>
      <c r="G105" s="211">
        <v>31.82</v>
      </c>
      <c r="H105" s="211">
        <v>5.73</v>
      </c>
      <c r="I105" s="211">
        <v>5.73</v>
      </c>
      <c r="J105" s="213">
        <v>2.9000000000000001E-2</v>
      </c>
    </row>
    <row r="106" spans="1:10" ht="27.75" customHeight="1" x14ac:dyDescent="0.25">
      <c r="A106" s="156" t="s">
        <v>230</v>
      </c>
      <c r="B106" s="24" t="s">
        <v>781</v>
      </c>
      <c r="C106" s="157">
        <v>0</v>
      </c>
      <c r="D106" s="208">
        <v>0.41699999999999998</v>
      </c>
      <c r="E106" s="209">
        <v>5.0000000000000001E-3</v>
      </c>
      <c r="F106" s="210">
        <v>0</v>
      </c>
      <c r="G106" s="211">
        <v>0</v>
      </c>
      <c r="H106" s="211">
        <v>5.73</v>
      </c>
      <c r="I106" s="211">
        <v>5.73</v>
      </c>
      <c r="J106" s="213">
        <v>2.9000000000000001E-2</v>
      </c>
    </row>
    <row r="107" spans="1:10" ht="27.75" customHeight="1" x14ac:dyDescent="0.25">
      <c r="A107" s="156" t="s">
        <v>231</v>
      </c>
      <c r="B107" s="24" t="s">
        <v>782</v>
      </c>
      <c r="C107" s="157">
        <v>0</v>
      </c>
      <c r="D107" s="208">
        <v>0.187</v>
      </c>
      <c r="E107" s="209">
        <v>0</v>
      </c>
      <c r="F107" s="210">
        <v>0</v>
      </c>
      <c r="G107" s="211">
        <v>0</v>
      </c>
      <c r="H107" s="211">
        <v>5.73</v>
      </c>
      <c r="I107" s="211">
        <v>5.73</v>
      </c>
      <c r="J107" s="213">
        <v>2.9000000000000001E-2</v>
      </c>
    </row>
    <row r="108" spans="1:10" ht="27.75" customHeight="1" x14ac:dyDescent="0.25">
      <c r="A108" s="156" t="s">
        <v>232</v>
      </c>
      <c r="B108" s="24" t="s">
        <v>783</v>
      </c>
      <c r="C108" s="157">
        <v>0</v>
      </c>
      <c r="D108" s="208">
        <v>0</v>
      </c>
      <c r="E108" s="209">
        <v>0</v>
      </c>
      <c r="F108" s="210">
        <v>0</v>
      </c>
      <c r="G108" s="211">
        <v>0</v>
      </c>
      <c r="H108" s="211">
        <v>5.73</v>
      </c>
      <c r="I108" s="211">
        <v>5.73</v>
      </c>
      <c r="J108" s="213">
        <v>2.9000000000000001E-2</v>
      </c>
    </row>
    <row r="109" spans="1:10" ht="27.75" customHeight="1" x14ac:dyDescent="0.25">
      <c r="A109" s="156" t="s">
        <v>233</v>
      </c>
      <c r="B109" s="24" t="s">
        <v>805</v>
      </c>
      <c r="C109" s="157" t="s">
        <v>93</v>
      </c>
      <c r="D109" s="214">
        <v>5.1660000000000004</v>
      </c>
      <c r="E109" s="215">
        <v>1.675</v>
      </c>
      <c r="F109" s="210">
        <v>1.278</v>
      </c>
      <c r="G109" s="212"/>
      <c r="H109" s="212"/>
      <c r="I109" s="212"/>
      <c r="J109" s="212"/>
    </row>
    <row r="110" spans="1:10" ht="27.75" customHeight="1" x14ac:dyDescent="0.25">
      <c r="A110" s="156" t="s">
        <v>234</v>
      </c>
      <c r="B110" s="24" t="s">
        <v>806</v>
      </c>
      <c r="C110" s="157" t="s">
        <v>95</v>
      </c>
      <c r="D110" s="208">
        <v>-2.21</v>
      </c>
      <c r="E110" s="209">
        <v>-0.77100000000000002</v>
      </c>
      <c r="F110" s="210">
        <v>-0.16500000000000001</v>
      </c>
      <c r="G110" s="211">
        <v>0</v>
      </c>
      <c r="H110" s="212"/>
      <c r="I110" s="212"/>
      <c r="J110" s="212"/>
    </row>
    <row r="111" spans="1:10" ht="27.75" customHeight="1" x14ac:dyDescent="0.25">
      <c r="A111" s="156" t="s">
        <v>235</v>
      </c>
      <c r="B111" s="24" t="s">
        <v>807</v>
      </c>
      <c r="C111" s="157" t="s">
        <v>95</v>
      </c>
      <c r="D111" s="208">
        <v>-2.073</v>
      </c>
      <c r="E111" s="209">
        <v>-0.70499999999999996</v>
      </c>
      <c r="F111" s="210">
        <v>-0.16</v>
      </c>
      <c r="G111" s="211">
        <v>0</v>
      </c>
      <c r="H111" s="212"/>
      <c r="I111" s="212"/>
      <c r="J111" s="212"/>
    </row>
    <row r="112" spans="1:10" ht="27.75" customHeight="1" x14ac:dyDescent="0.25">
      <c r="A112" s="156" t="s">
        <v>236</v>
      </c>
      <c r="B112" s="24" t="s">
        <v>784</v>
      </c>
      <c r="C112" s="157">
        <v>0</v>
      </c>
      <c r="D112" s="208">
        <v>-2.21</v>
      </c>
      <c r="E112" s="209">
        <v>-0.77100000000000002</v>
      </c>
      <c r="F112" s="210">
        <v>-0.16500000000000001</v>
      </c>
      <c r="G112" s="211">
        <v>0</v>
      </c>
      <c r="H112" s="212"/>
      <c r="I112" s="212"/>
      <c r="J112" s="213">
        <v>0.13200000000000001</v>
      </c>
    </row>
    <row r="113" spans="1:10" ht="27.75" customHeight="1" x14ac:dyDescent="0.25">
      <c r="A113" s="156" t="s">
        <v>237</v>
      </c>
      <c r="B113" s="24" t="s">
        <v>705</v>
      </c>
      <c r="C113" s="157">
        <v>0</v>
      </c>
      <c r="D113" s="208">
        <v>-2.073</v>
      </c>
      <c r="E113" s="209">
        <v>-0.70499999999999996</v>
      </c>
      <c r="F113" s="210">
        <v>-0.16</v>
      </c>
      <c r="G113" s="211">
        <v>0</v>
      </c>
      <c r="H113" s="212"/>
      <c r="I113" s="212"/>
      <c r="J113" s="213">
        <v>0.11</v>
      </c>
    </row>
    <row r="114" spans="1:10" ht="27.75" customHeight="1" x14ac:dyDescent="0.25">
      <c r="A114" s="156" t="s">
        <v>238</v>
      </c>
      <c r="B114" s="24" t="s">
        <v>785</v>
      </c>
      <c r="C114" s="157">
        <v>0</v>
      </c>
      <c r="D114" s="208">
        <v>-2.089</v>
      </c>
      <c r="E114" s="209">
        <v>-0.53100000000000003</v>
      </c>
      <c r="F114" s="210">
        <v>-0.21</v>
      </c>
      <c r="G114" s="211">
        <v>664.82</v>
      </c>
      <c r="H114" s="212"/>
      <c r="I114" s="212"/>
      <c r="J114" s="213">
        <v>0.20399999999999999</v>
      </c>
    </row>
    <row r="115" spans="1:10" ht="27.75" customHeight="1" x14ac:dyDescent="0.25">
      <c r="A115" s="156" t="s">
        <v>239</v>
      </c>
      <c r="B115" s="24" t="s">
        <v>121</v>
      </c>
      <c r="C115" s="157" t="s">
        <v>68</v>
      </c>
      <c r="D115" s="208">
        <v>0.81</v>
      </c>
      <c r="E115" s="209">
        <v>0.28299999999999997</v>
      </c>
      <c r="F115" s="210">
        <v>6.0999999999999999E-2</v>
      </c>
      <c r="G115" s="211">
        <v>0.83</v>
      </c>
      <c r="H115" s="212"/>
      <c r="I115" s="212"/>
      <c r="J115" s="212"/>
    </row>
    <row r="116" spans="1:10" ht="27.75" customHeight="1" x14ac:dyDescent="0.25">
      <c r="A116" s="156" t="s">
        <v>240</v>
      </c>
      <c r="B116" s="24" t="s">
        <v>121</v>
      </c>
      <c r="C116" s="157">
        <v>2</v>
      </c>
      <c r="D116" s="208">
        <v>0.81</v>
      </c>
      <c r="E116" s="209">
        <v>0.28299999999999997</v>
      </c>
      <c r="F116" s="210">
        <v>6.0999999999999999E-2</v>
      </c>
      <c r="G116" s="212"/>
      <c r="H116" s="212"/>
      <c r="I116" s="212"/>
      <c r="J116" s="212"/>
    </row>
    <row r="117" spans="1:10" ht="27.75" customHeight="1" x14ac:dyDescent="0.25">
      <c r="A117" s="156" t="s">
        <v>241</v>
      </c>
      <c r="B117" s="24" t="s">
        <v>121</v>
      </c>
      <c r="C117" s="157" t="s">
        <v>71</v>
      </c>
      <c r="D117" s="208">
        <v>0.98</v>
      </c>
      <c r="E117" s="209">
        <v>0.34200000000000003</v>
      </c>
      <c r="F117" s="210">
        <v>7.2999999999999995E-2</v>
      </c>
      <c r="G117" s="211">
        <v>1.96</v>
      </c>
      <c r="H117" s="212"/>
      <c r="I117" s="212"/>
      <c r="J117" s="212"/>
    </row>
    <row r="118" spans="1:10" ht="27.75" customHeight="1" x14ac:dyDescent="0.25">
      <c r="A118" s="156" t="s">
        <v>242</v>
      </c>
      <c r="B118" s="24" t="s">
        <v>121</v>
      </c>
      <c r="C118" s="157" t="s">
        <v>71</v>
      </c>
      <c r="D118" s="208">
        <v>0.98</v>
      </c>
      <c r="E118" s="209">
        <v>0.34200000000000003</v>
      </c>
      <c r="F118" s="210">
        <v>7.2999999999999995E-2</v>
      </c>
      <c r="G118" s="211">
        <v>1.79</v>
      </c>
      <c r="H118" s="212"/>
      <c r="I118" s="212"/>
      <c r="J118" s="212"/>
    </row>
    <row r="119" spans="1:10" ht="27.75" customHeight="1" x14ac:dyDescent="0.25">
      <c r="A119" s="156" t="s">
        <v>243</v>
      </c>
      <c r="B119" s="24" t="s">
        <v>121</v>
      </c>
      <c r="C119" s="157" t="s">
        <v>71</v>
      </c>
      <c r="D119" s="208">
        <v>0.98</v>
      </c>
      <c r="E119" s="209">
        <v>0.34200000000000003</v>
      </c>
      <c r="F119" s="210">
        <v>7.2999999999999995E-2</v>
      </c>
      <c r="G119" s="211">
        <v>0.96</v>
      </c>
      <c r="H119" s="212"/>
      <c r="I119" s="212"/>
      <c r="J119" s="212"/>
    </row>
    <row r="120" spans="1:10" ht="27.75" customHeight="1" x14ac:dyDescent="0.25">
      <c r="A120" s="156" t="s">
        <v>244</v>
      </c>
      <c r="B120" s="24" t="s">
        <v>121</v>
      </c>
      <c r="C120" s="157" t="s">
        <v>71</v>
      </c>
      <c r="D120" s="208">
        <v>0.97399999999999998</v>
      </c>
      <c r="E120" s="209">
        <v>0.33600000000000002</v>
      </c>
      <c r="F120" s="210">
        <v>6.8000000000000005E-2</v>
      </c>
      <c r="G120" s="211">
        <v>0</v>
      </c>
      <c r="H120" s="212"/>
      <c r="I120" s="212"/>
      <c r="J120" s="212"/>
    </row>
    <row r="121" spans="1:10" ht="27.75" customHeight="1" x14ac:dyDescent="0.25">
      <c r="A121" s="156" t="s">
        <v>245</v>
      </c>
      <c r="B121" s="24" t="s">
        <v>121</v>
      </c>
      <c r="C121" s="157" t="s">
        <v>71</v>
      </c>
      <c r="D121" s="208">
        <v>0.94799999999999995</v>
      </c>
      <c r="E121" s="209">
        <v>0.31</v>
      </c>
      <c r="F121" s="210">
        <v>4.1000000000000002E-2</v>
      </c>
      <c r="G121" s="211">
        <v>0</v>
      </c>
      <c r="H121" s="212"/>
      <c r="I121" s="212"/>
      <c r="J121" s="212"/>
    </row>
    <row r="122" spans="1:10" ht="27.75" customHeight="1" x14ac:dyDescent="0.25">
      <c r="A122" s="156" t="s">
        <v>246</v>
      </c>
      <c r="B122" s="24" t="s">
        <v>121</v>
      </c>
      <c r="C122" s="157">
        <v>4</v>
      </c>
      <c r="D122" s="208">
        <v>0.98</v>
      </c>
      <c r="E122" s="209">
        <v>0.34200000000000003</v>
      </c>
      <c r="F122" s="210">
        <v>7.2999999999999995E-2</v>
      </c>
      <c r="G122" s="212"/>
      <c r="H122" s="212"/>
      <c r="I122" s="212"/>
      <c r="J122" s="212"/>
    </row>
    <row r="123" spans="1:10" ht="27.75" customHeight="1" x14ac:dyDescent="0.25">
      <c r="A123" s="156" t="s">
        <v>247</v>
      </c>
      <c r="B123" s="24" t="s">
        <v>121</v>
      </c>
      <c r="C123" s="157">
        <v>0</v>
      </c>
      <c r="D123" s="208">
        <v>0.60599999999999998</v>
      </c>
      <c r="E123" s="209">
        <v>0.2</v>
      </c>
      <c r="F123" s="210">
        <v>4.8000000000000001E-2</v>
      </c>
      <c r="G123" s="211">
        <v>5.18</v>
      </c>
      <c r="H123" s="211">
        <v>0.98</v>
      </c>
      <c r="I123" s="211">
        <v>0.98</v>
      </c>
      <c r="J123" s="213">
        <v>3.1E-2</v>
      </c>
    </row>
    <row r="124" spans="1:10" ht="27.75" customHeight="1" x14ac:dyDescent="0.25">
      <c r="A124" s="156" t="s">
        <v>248</v>
      </c>
      <c r="B124" s="24" t="s">
        <v>121</v>
      </c>
      <c r="C124" s="157">
        <v>0</v>
      </c>
      <c r="D124" s="208">
        <v>0.58199999999999996</v>
      </c>
      <c r="E124" s="209">
        <v>0.17699999999999999</v>
      </c>
      <c r="F124" s="210">
        <v>2.4E-2</v>
      </c>
      <c r="G124" s="211">
        <v>0</v>
      </c>
      <c r="H124" s="211">
        <v>0.98</v>
      </c>
      <c r="I124" s="211">
        <v>0.98</v>
      </c>
      <c r="J124" s="213">
        <v>3.1E-2</v>
      </c>
    </row>
    <row r="125" spans="1:10" ht="27.75" customHeight="1" x14ac:dyDescent="0.25">
      <c r="A125" s="156" t="s">
        <v>249</v>
      </c>
      <c r="B125" s="24" t="s">
        <v>121</v>
      </c>
      <c r="C125" s="157">
        <v>0</v>
      </c>
      <c r="D125" s="208">
        <v>0.56999999999999995</v>
      </c>
      <c r="E125" s="209">
        <v>0.16400000000000001</v>
      </c>
      <c r="F125" s="210">
        <v>2.1000000000000001E-2</v>
      </c>
      <c r="G125" s="211">
        <v>0</v>
      </c>
      <c r="H125" s="211">
        <v>0.98</v>
      </c>
      <c r="I125" s="211">
        <v>0.98</v>
      </c>
      <c r="J125" s="213">
        <v>3.1E-2</v>
      </c>
    </row>
    <row r="126" spans="1:10" ht="27.75" customHeight="1" x14ac:dyDescent="0.25">
      <c r="A126" s="156" t="s">
        <v>250</v>
      </c>
      <c r="B126" s="24" t="s">
        <v>121</v>
      </c>
      <c r="C126" s="157">
        <v>0</v>
      </c>
      <c r="D126" s="208">
        <v>0.56299999999999994</v>
      </c>
      <c r="E126" s="209">
        <v>0.157</v>
      </c>
      <c r="F126" s="210">
        <v>2.1000000000000001E-2</v>
      </c>
      <c r="G126" s="211">
        <v>0</v>
      </c>
      <c r="H126" s="211">
        <v>0.98</v>
      </c>
      <c r="I126" s="211">
        <v>0.98</v>
      </c>
      <c r="J126" s="213">
        <v>3.1E-2</v>
      </c>
    </row>
    <row r="127" spans="1:10" ht="27.75" customHeight="1" x14ac:dyDescent="0.25">
      <c r="A127" s="156" t="s">
        <v>251</v>
      </c>
      <c r="B127" s="24" t="s">
        <v>121</v>
      </c>
      <c r="C127" s="157">
        <v>0</v>
      </c>
      <c r="D127" s="208">
        <v>0.55600000000000005</v>
      </c>
      <c r="E127" s="209">
        <v>0.15</v>
      </c>
      <c r="F127" s="210">
        <v>2.1000000000000001E-2</v>
      </c>
      <c r="G127" s="211">
        <v>0</v>
      </c>
      <c r="H127" s="211">
        <v>0.98</v>
      </c>
      <c r="I127" s="211">
        <v>0.98</v>
      </c>
      <c r="J127" s="213">
        <v>3.1E-2</v>
      </c>
    </row>
    <row r="128" spans="1:10" ht="27.75" customHeight="1" x14ac:dyDescent="0.25">
      <c r="A128" s="156" t="s">
        <v>252</v>
      </c>
      <c r="B128" s="24" t="s">
        <v>121</v>
      </c>
      <c r="C128" s="157">
        <v>0</v>
      </c>
      <c r="D128" s="208">
        <v>0.38100000000000001</v>
      </c>
      <c r="E128" s="209">
        <v>9.7000000000000003E-2</v>
      </c>
      <c r="F128" s="210">
        <v>3.7999999999999999E-2</v>
      </c>
      <c r="G128" s="211">
        <v>18.5</v>
      </c>
      <c r="H128" s="211">
        <v>1.79</v>
      </c>
      <c r="I128" s="211">
        <v>1.79</v>
      </c>
      <c r="J128" s="213">
        <v>1.7999999999999999E-2</v>
      </c>
    </row>
    <row r="129" spans="1:10" ht="27.75" customHeight="1" x14ac:dyDescent="0.25">
      <c r="A129" s="156" t="s">
        <v>253</v>
      </c>
      <c r="B129" s="24" t="s">
        <v>121</v>
      </c>
      <c r="C129" s="157">
        <v>0</v>
      </c>
      <c r="D129" s="208">
        <v>0.34699999999999998</v>
      </c>
      <c r="E129" s="209">
        <v>6.3E-2</v>
      </c>
      <c r="F129" s="210">
        <v>5.0000000000000001E-3</v>
      </c>
      <c r="G129" s="211">
        <v>11.2</v>
      </c>
      <c r="H129" s="211">
        <v>1.79</v>
      </c>
      <c r="I129" s="211">
        <v>1.79</v>
      </c>
      <c r="J129" s="213">
        <v>1.7999999999999999E-2</v>
      </c>
    </row>
    <row r="130" spans="1:10" ht="27.75" customHeight="1" x14ac:dyDescent="0.25">
      <c r="A130" s="156" t="s">
        <v>254</v>
      </c>
      <c r="B130" s="24" t="s">
        <v>121</v>
      </c>
      <c r="C130" s="157">
        <v>0</v>
      </c>
      <c r="D130" s="208">
        <v>0.33</v>
      </c>
      <c r="E130" s="209">
        <v>4.5999999999999999E-2</v>
      </c>
      <c r="F130" s="210">
        <v>0</v>
      </c>
      <c r="G130" s="211">
        <v>11.2</v>
      </c>
      <c r="H130" s="211">
        <v>1.79</v>
      </c>
      <c r="I130" s="211">
        <v>1.79</v>
      </c>
      <c r="J130" s="213">
        <v>1.7999999999999999E-2</v>
      </c>
    </row>
    <row r="131" spans="1:10" ht="27.75" customHeight="1" x14ac:dyDescent="0.25">
      <c r="A131" s="156" t="s">
        <v>255</v>
      </c>
      <c r="B131" s="24" t="s">
        <v>121</v>
      </c>
      <c r="C131" s="157">
        <v>0</v>
      </c>
      <c r="D131" s="208">
        <v>0.32</v>
      </c>
      <c r="E131" s="209">
        <v>3.5999999999999997E-2</v>
      </c>
      <c r="F131" s="210">
        <v>0</v>
      </c>
      <c r="G131" s="211">
        <v>11.2</v>
      </c>
      <c r="H131" s="211">
        <v>1.79</v>
      </c>
      <c r="I131" s="211">
        <v>1.79</v>
      </c>
      <c r="J131" s="213">
        <v>1.7999999999999999E-2</v>
      </c>
    </row>
    <row r="132" spans="1:10" ht="27.75" customHeight="1" x14ac:dyDescent="0.25">
      <c r="A132" s="156" t="s">
        <v>256</v>
      </c>
      <c r="B132" s="24" t="s">
        <v>121</v>
      </c>
      <c r="C132" s="157">
        <v>0</v>
      </c>
      <c r="D132" s="208">
        <v>0.31</v>
      </c>
      <c r="E132" s="209">
        <v>2.5999999999999999E-2</v>
      </c>
      <c r="F132" s="210">
        <v>0</v>
      </c>
      <c r="G132" s="211">
        <v>11.2</v>
      </c>
      <c r="H132" s="211">
        <v>1.79</v>
      </c>
      <c r="I132" s="211">
        <v>1.79</v>
      </c>
      <c r="J132" s="213">
        <v>1.7999999999999999E-2</v>
      </c>
    </row>
    <row r="133" spans="1:10" ht="27.75" customHeight="1" x14ac:dyDescent="0.25">
      <c r="A133" s="156" t="s">
        <v>257</v>
      </c>
      <c r="B133" s="24" t="s">
        <v>121</v>
      </c>
      <c r="C133" s="157">
        <v>0</v>
      </c>
      <c r="D133" s="208">
        <v>0.21299999999999999</v>
      </c>
      <c r="E133" s="209">
        <v>5.7000000000000002E-2</v>
      </c>
      <c r="F133" s="210">
        <v>3.5000000000000003E-2</v>
      </c>
      <c r="G133" s="211">
        <v>88.85</v>
      </c>
      <c r="H133" s="211">
        <v>2.17</v>
      </c>
      <c r="I133" s="211">
        <v>2.17</v>
      </c>
      <c r="J133" s="213">
        <v>1.0999999999999999E-2</v>
      </c>
    </row>
    <row r="134" spans="1:10" ht="27.75" customHeight="1" x14ac:dyDescent="0.25">
      <c r="A134" s="156" t="s">
        <v>258</v>
      </c>
      <c r="B134" s="24" t="s">
        <v>121</v>
      </c>
      <c r="C134" s="157">
        <v>0</v>
      </c>
      <c r="D134" s="208">
        <v>0.21299999999999999</v>
      </c>
      <c r="E134" s="209">
        <v>5.7000000000000002E-2</v>
      </c>
      <c r="F134" s="210">
        <v>3.5000000000000003E-2</v>
      </c>
      <c r="G134" s="211">
        <v>12.06</v>
      </c>
      <c r="H134" s="211">
        <v>2.17</v>
      </c>
      <c r="I134" s="211">
        <v>2.17</v>
      </c>
      <c r="J134" s="213">
        <v>1.0999999999999999E-2</v>
      </c>
    </row>
    <row r="135" spans="1:10" ht="27.75" customHeight="1" x14ac:dyDescent="0.25">
      <c r="A135" s="156" t="s">
        <v>259</v>
      </c>
      <c r="B135" s="24" t="s">
        <v>121</v>
      </c>
      <c r="C135" s="157">
        <v>0</v>
      </c>
      <c r="D135" s="208">
        <v>0.158</v>
      </c>
      <c r="E135" s="209">
        <v>2E-3</v>
      </c>
      <c r="F135" s="210">
        <v>0</v>
      </c>
      <c r="G135" s="211">
        <v>0</v>
      </c>
      <c r="H135" s="211">
        <v>2.17</v>
      </c>
      <c r="I135" s="211">
        <v>2.17</v>
      </c>
      <c r="J135" s="213">
        <v>1.0999999999999999E-2</v>
      </c>
    </row>
    <row r="136" spans="1:10" ht="27.75" customHeight="1" x14ac:dyDescent="0.25">
      <c r="A136" s="156" t="s">
        <v>260</v>
      </c>
      <c r="B136" s="24" t="s">
        <v>121</v>
      </c>
      <c r="C136" s="157">
        <v>0</v>
      </c>
      <c r="D136" s="208">
        <v>7.0999999999999994E-2</v>
      </c>
      <c r="E136" s="209">
        <v>0</v>
      </c>
      <c r="F136" s="210">
        <v>0</v>
      </c>
      <c r="G136" s="211">
        <v>0</v>
      </c>
      <c r="H136" s="211">
        <v>2.17</v>
      </c>
      <c r="I136" s="211">
        <v>2.17</v>
      </c>
      <c r="J136" s="213">
        <v>1.0999999999999999E-2</v>
      </c>
    </row>
    <row r="137" spans="1:10" ht="27.75" customHeight="1" x14ac:dyDescent="0.25">
      <c r="A137" s="156" t="s">
        <v>261</v>
      </c>
      <c r="B137" s="24" t="s">
        <v>121</v>
      </c>
      <c r="C137" s="157">
        <v>0</v>
      </c>
      <c r="D137" s="208">
        <v>0</v>
      </c>
      <c r="E137" s="209">
        <v>0</v>
      </c>
      <c r="F137" s="210">
        <v>0</v>
      </c>
      <c r="G137" s="211">
        <v>0</v>
      </c>
      <c r="H137" s="211">
        <v>2.17</v>
      </c>
      <c r="I137" s="211">
        <v>2.17</v>
      </c>
      <c r="J137" s="213">
        <v>1.0999999999999999E-2</v>
      </c>
    </row>
    <row r="138" spans="1:10" ht="27.75" customHeight="1" x14ac:dyDescent="0.25">
      <c r="A138" s="156" t="s">
        <v>262</v>
      </c>
      <c r="B138" s="24" t="s">
        <v>121</v>
      </c>
      <c r="C138" s="157" t="s">
        <v>93</v>
      </c>
      <c r="D138" s="214">
        <v>1.958</v>
      </c>
      <c r="E138" s="215">
        <v>0.63500000000000001</v>
      </c>
      <c r="F138" s="210">
        <v>0.48499999999999999</v>
      </c>
      <c r="G138" s="212"/>
      <c r="H138" s="212"/>
      <c r="I138" s="212"/>
      <c r="J138" s="212"/>
    </row>
    <row r="139" spans="1:10" ht="27.75" customHeight="1" x14ac:dyDescent="0.25">
      <c r="A139" s="156" t="s">
        <v>263</v>
      </c>
      <c r="B139" s="24" t="s">
        <v>121</v>
      </c>
      <c r="C139" s="157" t="s">
        <v>95</v>
      </c>
      <c r="D139" s="208">
        <v>-0.83799999999999997</v>
      </c>
      <c r="E139" s="209">
        <v>-0.29199999999999998</v>
      </c>
      <c r="F139" s="210">
        <v>-6.3E-2</v>
      </c>
      <c r="G139" s="211">
        <v>0</v>
      </c>
      <c r="H139" s="212"/>
      <c r="I139" s="212"/>
      <c r="J139" s="212"/>
    </row>
    <row r="140" spans="1:10" ht="27.75" customHeight="1" x14ac:dyDescent="0.25">
      <c r="A140" s="156" t="s">
        <v>264</v>
      </c>
      <c r="B140" s="24" t="s">
        <v>121</v>
      </c>
      <c r="C140" s="157" t="s">
        <v>95</v>
      </c>
      <c r="D140" s="208">
        <v>-0.78600000000000003</v>
      </c>
      <c r="E140" s="209">
        <v>-0.26700000000000002</v>
      </c>
      <c r="F140" s="210">
        <v>-6.0999999999999999E-2</v>
      </c>
      <c r="G140" s="211">
        <v>0</v>
      </c>
      <c r="H140" s="212"/>
      <c r="I140" s="212"/>
      <c r="J140" s="212"/>
    </row>
    <row r="141" spans="1:10" ht="27.75" customHeight="1" x14ac:dyDescent="0.25">
      <c r="A141" s="156" t="s">
        <v>265</v>
      </c>
      <c r="B141" s="24" t="s">
        <v>121</v>
      </c>
      <c r="C141" s="157">
        <v>0</v>
      </c>
      <c r="D141" s="208">
        <v>-0.83799999999999997</v>
      </c>
      <c r="E141" s="209">
        <v>-0.29199999999999998</v>
      </c>
      <c r="F141" s="210">
        <v>-6.3E-2</v>
      </c>
      <c r="G141" s="211">
        <v>0</v>
      </c>
      <c r="H141" s="212"/>
      <c r="I141" s="212"/>
      <c r="J141" s="213">
        <v>0.05</v>
      </c>
    </row>
    <row r="142" spans="1:10" ht="27.75" customHeight="1" x14ac:dyDescent="0.25">
      <c r="A142" s="156" t="s">
        <v>266</v>
      </c>
      <c r="B142" s="24" t="s">
        <v>121</v>
      </c>
      <c r="C142" s="157">
        <v>0</v>
      </c>
      <c r="D142" s="208">
        <v>-0.78600000000000003</v>
      </c>
      <c r="E142" s="209">
        <v>-0.26700000000000002</v>
      </c>
      <c r="F142" s="210">
        <v>-6.0999999999999999E-2</v>
      </c>
      <c r="G142" s="211">
        <v>0</v>
      </c>
      <c r="H142" s="212"/>
      <c r="I142" s="212"/>
      <c r="J142" s="213">
        <v>4.2000000000000003E-2</v>
      </c>
    </row>
    <row r="143" spans="1:10" ht="27.75" customHeight="1" x14ac:dyDescent="0.25">
      <c r="A143" s="156" t="s">
        <v>267</v>
      </c>
      <c r="B143" s="24" t="s">
        <v>121</v>
      </c>
      <c r="C143" s="157">
        <v>0</v>
      </c>
      <c r="D143" s="208">
        <v>-0.79200000000000004</v>
      </c>
      <c r="E143" s="209">
        <v>-0.20100000000000001</v>
      </c>
      <c r="F143" s="210">
        <v>-0.08</v>
      </c>
      <c r="G143" s="211">
        <v>252.01</v>
      </c>
      <c r="H143" s="212"/>
      <c r="I143" s="212"/>
      <c r="J143" s="213">
        <v>7.6999999999999999E-2</v>
      </c>
    </row>
    <row r="144" spans="1:10" ht="27.75" customHeight="1" x14ac:dyDescent="0.25">
      <c r="A144" s="156" t="s">
        <v>268</v>
      </c>
      <c r="B144" s="24" t="s">
        <v>121</v>
      </c>
      <c r="C144" s="157" t="s">
        <v>68</v>
      </c>
      <c r="D144" s="208">
        <v>0.68700000000000006</v>
      </c>
      <c r="E144" s="209">
        <v>0.24</v>
      </c>
      <c r="F144" s="210">
        <v>5.0999999999999997E-2</v>
      </c>
      <c r="G144" s="211">
        <v>0.71</v>
      </c>
      <c r="H144" s="212"/>
      <c r="I144" s="212"/>
      <c r="J144" s="212"/>
    </row>
    <row r="145" spans="1:10" ht="27.75" customHeight="1" x14ac:dyDescent="0.25">
      <c r="A145" s="156" t="s">
        <v>269</v>
      </c>
      <c r="B145" s="24" t="s">
        <v>121</v>
      </c>
      <c r="C145" s="157">
        <v>2</v>
      </c>
      <c r="D145" s="208">
        <v>0.68700000000000006</v>
      </c>
      <c r="E145" s="209">
        <v>0.24</v>
      </c>
      <c r="F145" s="210">
        <v>5.0999999999999997E-2</v>
      </c>
      <c r="G145" s="212"/>
      <c r="H145" s="212"/>
      <c r="I145" s="212"/>
      <c r="J145" s="212"/>
    </row>
    <row r="146" spans="1:10" ht="27.75" customHeight="1" x14ac:dyDescent="0.25">
      <c r="A146" s="156" t="s">
        <v>270</v>
      </c>
      <c r="B146" s="24" t="s">
        <v>121</v>
      </c>
      <c r="C146" s="157" t="s">
        <v>71</v>
      </c>
      <c r="D146" s="208">
        <v>0.83</v>
      </c>
      <c r="E146" s="209">
        <v>0.28999999999999998</v>
      </c>
      <c r="F146" s="210">
        <v>6.2E-2</v>
      </c>
      <c r="G146" s="211">
        <v>1.66</v>
      </c>
      <c r="H146" s="212"/>
      <c r="I146" s="212"/>
      <c r="J146" s="212"/>
    </row>
    <row r="147" spans="1:10" ht="27.75" customHeight="1" x14ac:dyDescent="0.25">
      <c r="A147" s="156" t="s">
        <v>271</v>
      </c>
      <c r="B147" s="24" t="s">
        <v>121</v>
      </c>
      <c r="C147" s="157" t="s">
        <v>71</v>
      </c>
      <c r="D147" s="208">
        <v>0.83</v>
      </c>
      <c r="E147" s="209">
        <v>0.28999999999999998</v>
      </c>
      <c r="F147" s="210">
        <v>6.2E-2</v>
      </c>
      <c r="G147" s="211">
        <v>1.51</v>
      </c>
      <c r="H147" s="212"/>
      <c r="I147" s="212"/>
      <c r="J147" s="212"/>
    </row>
    <row r="148" spans="1:10" ht="27.75" customHeight="1" x14ac:dyDescent="0.25">
      <c r="A148" s="156" t="s">
        <v>272</v>
      </c>
      <c r="B148" s="24" t="s">
        <v>121</v>
      </c>
      <c r="C148" s="157" t="s">
        <v>71</v>
      </c>
      <c r="D148" s="208">
        <v>0.83</v>
      </c>
      <c r="E148" s="209">
        <v>0.28999999999999998</v>
      </c>
      <c r="F148" s="210">
        <v>6.2E-2</v>
      </c>
      <c r="G148" s="211">
        <v>0.82</v>
      </c>
      <c r="H148" s="212"/>
      <c r="I148" s="212"/>
      <c r="J148" s="212"/>
    </row>
    <row r="149" spans="1:10" ht="27.75" customHeight="1" x14ac:dyDescent="0.25">
      <c r="A149" s="156" t="s">
        <v>273</v>
      </c>
      <c r="B149" s="24" t="s">
        <v>121</v>
      </c>
      <c r="C149" s="157" t="s">
        <v>71</v>
      </c>
      <c r="D149" s="208">
        <v>0.82599999999999996</v>
      </c>
      <c r="E149" s="209">
        <v>0.28499999999999998</v>
      </c>
      <c r="F149" s="210">
        <v>5.7000000000000002E-2</v>
      </c>
      <c r="G149" s="211">
        <v>0</v>
      </c>
      <c r="H149" s="212"/>
      <c r="I149" s="212"/>
      <c r="J149" s="212"/>
    </row>
    <row r="150" spans="1:10" ht="27.75" customHeight="1" x14ac:dyDescent="0.25">
      <c r="A150" s="156" t="s">
        <v>274</v>
      </c>
      <c r="B150" s="24" t="s">
        <v>121</v>
      </c>
      <c r="C150" s="157" t="s">
        <v>71</v>
      </c>
      <c r="D150" s="208">
        <v>0.80300000000000005</v>
      </c>
      <c r="E150" s="209">
        <v>0.26200000000000001</v>
      </c>
      <c r="F150" s="210">
        <v>3.5000000000000003E-2</v>
      </c>
      <c r="G150" s="211">
        <v>0</v>
      </c>
      <c r="H150" s="212"/>
      <c r="I150" s="212"/>
      <c r="J150" s="212"/>
    </row>
    <row r="151" spans="1:10" ht="27.75" customHeight="1" x14ac:dyDescent="0.25">
      <c r="A151" s="156" t="s">
        <v>275</v>
      </c>
      <c r="B151" s="24" t="s">
        <v>121</v>
      </c>
      <c r="C151" s="157">
        <v>4</v>
      </c>
      <c r="D151" s="208">
        <v>0.83</v>
      </c>
      <c r="E151" s="209">
        <v>0.28999999999999998</v>
      </c>
      <c r="F151" s="210">
        <v>6.2E-2</v>
      </c>
      <c r="G151" s="212"/>
      <c r="H151" s="212"/>
      <c r="I151" s="212"/>
      <c r="J151" s="212"/>
    </row>
    <row r="152" spans="1:10" ht="27.75" customHeight="1" x14ac:dyDescent="0.25">
      <c r="A152" s="156" t="s">
        <v>276</v>
      </c>
      <c r="B152" s="24" t="s">
        <v>121</v>
      </c>
      <c r="C152" s="157">
        <v>0</v>
      </c>
      <c r="D152" s="208">
        <v>0.51300000000000001</v>
      </c>
      <c r="E152" s="209">
        <v>0.17</v>
      </c>
      <c r="F152" s="210">
        <v>4.1000000000000002E-2</v>
      </c>
      <c r="G152" s="211">
        <v>4.3899999999999997</v>
      </c>
      <c r="H152" s="211">
        <v>0.83</v>
      </c>
      <c r="I152" s="211">
        <v>0.83</v>
      </c>
      <c r="J152" s="213">
        <v>2.5999999999999999E-2</v>
      </c>
    </row>
    <row r="153" spans="1:10" ht="27.75" customHeight="1" x14ac:dyDescent="0.25">
      <c r="A153" s="156" t="s">
        <v>277</v>
      </c>
      <c r="B153" s="24" t="s">
        <v>121</v>
      </c>
      <c r="C153" s="157">
        <v>0</v>
      </c>
      <c r="D153" s="208">
        <v>0.49299999999999999</v>
      </c>
      <c r="E153" s="209">
        <v>0.15</v>
      </c>
      <c r="F153" s="210">
        <v>2.1000000000000001E-2</v>
      </c>
      <c r="G153" s="211">
        <v>0</v>
      </c>
      <c r="H153" s="211">
        <v>0.83</v>
      </c>
      <c r="I153" s="211">
        <v>0.83</v>
      </c>
      <c r="J153" s="213">
        <v>2.5999999999999999E-2</v>
      </c>
    </row>
    <row r="154" spans="1:10" ht="27.75" customHeight="1" x14ac:dyDescent="0.25">
      <c r="A154" s="156" t="s">
        <v>278</v>
      </c>
      <c r="B154" s="24" t="s">
        <v>121</v>
      </c>
      <c r="C154" s="157">
        <v>0</v>
      </c>
      <c r="D154" s="208">
        <v>0.48299999999999998</v>
      </c>
      <c r="E154" s="209">
        <v>0.13900000000000001</v>
      </c>
      <c r="F154" s="210">
        <v>1.7999999999999999E-2</v>
      </c>
      <c r="G154" s="211">
        <v>0</v>
      </c>
      <c r="H154" s="211">
        <v>0.83</v>
      </c>
      <c r="I154" s="211">
        <v>0.83</v>
      </c>
      <c r="J154" s="213">
        <v>2.5999999999999999E-2</v>
      </c>
    </row>
    <row r="155" spans="1:10" ht="27.75" customHeight="1" x14ac:dyDescent="0.25">
      <c r="A155" s="156" t="s">
        <v>279</v>
      </c>
      <c r="B155" s="24" t="s">
        <v>121</v>
      </c>
      <c r="C155" s="157">
        <v>0</v>
      </c>
      <c r="D155" s="208">
        <v>0.47699999999999998</v>
      </c>
      <c r="E155" s="209">
        <v>0.13300000000000001</v>
      </c>
      <c r="F155" s="210">
        <v>1.7999999999999999E-2</v>
      </c>
      <c r="G155" s="211">
        <v>0</v>
      </c>
      <c r="H155" s="211">
        <v>0.83</v>
      </c>
      <c r="I155" s="211">
        <v>0.83</v>
      </c>
      <c r="J155" s="213">
        <v>2.5999999999999999E-2</v>
      </c>
    </row>
    <row r="156" spans="1:10" ht="27.75" customHeight="1" x14ac:dyDescent="0.25">
      <c r="A156" s="156" t="s">
        <v>280</v>
      </c>
      <c r="B156" s="24" t="s">
        <v>121</v>
      </c>
      <c r="C156" s="157">
        <v>0</v>
      </c>
      <c r="D156" s="208">
        <v>0.47099999999999997</v>
      </c>
      <c r="E156" s="209">
        <v>0.127</v>
      </c>
      <c r="F156" s="210">
        <v>1.7999999999999999E-2</v>
      </c>
      <c r="G156" s="211">
        <v>0</v>
      </c>
      <c r="H156" s="211">
        <v>0.83</v>
      </c>
      <c r="I156" s="211">
        <v>0.83</v>
      </c>
      <c r="J156" s="213">
        <v>2.5999999999999999E-2</v>
      </c>
    </row>
    <row r="157" spans="1:10" ht="27.75" customHeight="1" x14ac:dyDescent="0.25">
      <c r="A157" s="156" t="s">
        <v>281</v>
      </c>
      <c r="B157" s="24" t="s">
        <v>121</v>
      </c>
      <c r="C157" s="157">
        <v>0</v>
      </c>
      <c r="D157" s="208">
        <v>0.32300000000000001</v>
      </c>
      <c r="E157" s="209">
        <v>8.2000000000000003E-2</v>
      </c>
      <c r="F157" s="210">
        <v>3.2000000000000001E-2</v>
      </c>
      <c r="G157" s="211">
        <v>15.68</v>
      </c>
      <c r="H157" s="211">
        <v>1.52</v>
      </c>
      <c r="I157" s="211">
        <v>1.52</v>
      </c>
      <c r="J157" s="213">
        <v>1.4999999999999999E-2</v>
      </c>
    </row>
    <row r="158" spans="1:10" ht="27.75" customHeight="1" x14ac:dyDescent="0.25">
      <c r="A158" s="156" t="s">
        <v>282</v>
      </c>
      <c r="B158" s="24" t="s">
        <v>121</v>
      </c>
      <c r="C158" s="157">
        <v>0</v>
      </c>
      <c r="D158" s="208">
        <v>0.29399999999999998</v>
      </c>
      <c r="E158" s="209">
        <v>5.3999999999999999E-2</v>
      </c>
      <c r="F158" s="210">
        <v>4.0000000000000001E-3</v>
      </c>
      <c r="G158" s="211">
        <v>9.49</v>
      </c>
      <c r="H158" s="211">
        <v>1.52</v>
      </c>
      <c r="I158" s="211">
        <v>1.52</v>
      </c>
      <c r="J158" s="213">
        <v>1.4999999999999999E-2</v>
      </c>
    </row>
    <row r="159" spans="1:10" ht="27.75" customHeight="1" x14ac:dyDescent="0.25">
      <c r="A159" s="156" t="s">
        <v>283</v>
      </c>
      <c r="B159" s="24" t="s">
        <v>121</v>
      </c>
      <c r="C159" s="157">
        <v>0</v>
      </c>
      <c r="D159" s="208">
        <v>0.28000000000000003</v>
      </c>
      <c r="E159" s="209">
        <v>3.9E-2</v>
      </c>
      <c r="F159" s="210">
        <v>0</v>
      </c>
      <c r="G159" s="211">
        <v>9.49</v>
      </c>
      <c r="H159" s="211">
        <v>1.52</v>
      </c>
      <c r="I159" s="211">
        <v>1.52</v>
      </c>
      <c r="J159" s="213">
        <v>1.4999999999999999E-2</v>
      </c>
    </row>
    <row r="160" spans="1:10" ht="27.75" customHeight="1" x14ac:dyDescent="0.25">
      <c r="A160" s="156" t="s">
        <v>284</v>
      </c>
      <c r="B160" s="24" t="s">
        <v>121</v>
      </c>
      <c r="C160" s="157">
        <v>0</v>
      </c>
      <c r="D160" s="208">
        <v>0.27100000000000002</v>
      </c>
      <c r="E160" s="209">
        <v>0.03</v>
      </c>
      <c r="F160" s="210">
        <v>0</v>
      </c>
      <c r="G160" s="211">
        <v>9.49</v>
      </c>
      <c r="H160" s="211">
        <v>1.52</v>
      </c>
      <c r="I160" s="211">
        <v>1.52</v>
      </c>
      <c r="J160" s="213">
        <v>1.4999999999999999E-2</v>
      </c>
    </row>
    <row r="161" spans="1:10" ht="27.75" customHeight="1" x14ac:dyDescent="0.25">
      <c r="A161" s="156" t="s">
        <v>285</v>
      </c>
      <c r="B161" s="24" t="s">
        <v>121</v>
      </c>
      <c r="C161" s="157">
        <v>0</v>
      </c>
      <c r="D161" s="208">
        <v>0.26300000000000001</v>
      </c>
      <c r="E161" s="209">
        <v>2.1999999999999999E-2</v>
      </c>
      <c r="F161" s="210">
        <v>0</v>
      </c>
      <c r="G161" s="211">
        <v>9.49</v>
      </c>
      <c r="H161" s="211">
        <v>1.52</v>
      </c>
      <c r="I161" s="211">
        <v>1.52</v>
      </c>
      <c r="J161" s="213">
        <v>1.4999999999999999E-2</v>
      </c>
    </row>
    <row r="162" spans="1:10" ht="27.75" customHeight="1" x14ac:dyDescent="0.25">
      <c r="A162" s="156" t="s">
        <v>286</v>
      </c>
      <c r="B162" s="24" t="s">
        <v>121</v>
      </c>
      <c r="C162" s="157">
        <v>0</v>
      </c>
      <c r="D162" s="208">
        <v>0.18</v>
      </c>
      <c r="E162" s="209">
        <v>4.8000000000000001E-2</v>
      </c>
      <c r="F162" s="210">
        <v>0.03</v>
      </c>
      <c r="G162" s="211">
        <v>75.3</v>
      </c>
      <c r="H162" s="211">
        <v>1.84</v>
      </c>
      <c r="I162" s="211">
        <v>1.84</v>
      </c>
      <c r="J162" s="213">
        <v>8.9999999999999993E-3</v>
      </c>
    </row>
    <row r="163" spans="1:10" ht="27.75" customHeight="1" x14ac:dyDescent="0.25">
      <c r="A163" s="156" t="s">
        <v>287</v>
      </c>
      <c r="B163" s="24" t="s">
        <v>121</v>
      </c>
      <c r="C163" s="157">
        <v>0</v>
      </c>
      <c r="D163" s="208">
        <v>0.18</v>
      </c>
      <c r="E163" s="209">
        <v>4.8000000000000001E-2</v>
      </c>
      <c r="F163" s="210">
        <v>0.03</v>
      </c>
      <c r="G163" s="211">
        <v>10.220000000000001</v>
      </c>
      <c r="H163" s="211">
        <v>1.84</v>
      </c>
      <c r="I163" s="211">
        <v>1.84</v>
      </c>
      <c r="J163" s="213">
        <v>8.9999999999999993E-3</v>
      </c>
    </row>
    <row r="164" spans="1:10" ht="27.75" customHeight="1" x14ac:dyDescent="0.25">
      <c r="A164" s="156" t="s">
        <v>288</v>
      </c>
      <c r="B164" s="24" t="s">
        <v>121</v>
      </c>
      <c r="C164" s="157">
        <v>0</v>
      </c>
      <c r="D164" s="208">
        <v>0.13400000000000001</v>
      </c>
      <c r="E164" s="209">
        <v>2E-3</v>
      </c>
      <c r="F164" s="210">
        <v>0</v>
      </c>
      <c r="G164" s="211">
        <v>0</v>
      </c>
      <c r="H164" s="211">
        <v>1.84</v>
      </c>
      <c r="I164" s="211">
        <v>1.84</v>
      </c>
      <c r="J164" s="213">
        <v>8.9999999999999993E-3</v>
      </c>
    </row>
    <row r="165" spans="1:10" ht="27.75" customHeight="1" x14ac:dyDescent="0.25">
      <c r="A165" s="156" t="s">
        <v>289</v>
      </c>
      <c r="B165" s="24" t="s">
        <v>121</v>
      </c>
      <c r="C165" s="157">
        <v>0</v>
      </c>
      <c r="D165" s="208">
        <v>0.06</v>
      </c>
      <c r="E165" s="209">
        <v>0</v>
      </c>
      <c r="F165" s="210">
        <v>0</v>
      </c>
      <c r="G165" s="211">
        <v>0</v>
      </c>
      <c r="H165" s="211">
        <v>1.84</v>
      </c>
      <c r="I165" s="211">
        <v>1.84</v>
      </c>
      <c r="J165" s="213">
        <v>8.9999999999999993E-3</v>
      </c>
    </row>
    <row r="166" spans="1:10" ht="27.75" customHeight="1" x14ac:dyDescent="0.25">
      <c r="A166" s="156" t="s">
        <v>290</v>
      </c>
      <c r="B166" s="24" t="s">
        <v>121</v>
      </c>
      <c r="C166" s="157">
        <v>0</v>
      </c>
      <c r="D166" s="208">
        <v>0</v>
      </c>
      <c r="E166" s="209">
        <v>0</v>
      </c>
      <c r="F166" s="210">
        <v>0</v>
      </c>
      <c r="G166" s="211">
        <v>0</v>
      </c>
      <c r="H166" s="211">
        <v>1.84</v>
      </c>
      <c r="I166" s="211">
        <v>1.84</v>
      </c>
      <c r="J166" s="213">
        <v>8.9999999999999993E-3</v>
      </c>
    </row>
    <row r="167" spans="1:10" ht="27.75" customHeight="1" x14ac:dyDescent="0.25">
      <c r="A167" s="156" t="s">
        <v>291</v>
      </c>
      <c r="B167" s="24" t="s">
        <v>121</v>
      </c>
      <c r="C167" s="157" t="s">
        <v>93</v>
      </c>
      <c r="D167" s="214">
        <v>1.659</v>
      </c>
      <c r="E167" s="215">
        <v>0.53800000000000003</v>
      </c>
      <c r="F167" s="210">
        <v>0.41099999999999998</v>
      </c>
      <c r="G167" s="212"/>
      <c r="H167" s="212"/>
      <c r="I167" s="212"/>
      <c r="J167" s="212"/>
    </row>
    <row r="168" spans="1:10" ht="27.75" customHeight="1" x14ac:dyDescent="0.25">
      <c r="A168" s="156" t="s">
        <v>292</v>
      </c>
      <c r="B168" s="24" t="s">
        <v>121</v>
      </c>
      <c r="C168" s="157" t="s">
        <v>95</v>
      </c>
      <c r="D168" s="208">
        <v>-0.71</v>
      </c>
      <c r="E168" s="209">
        <v>-0.248</v>
      </c>
      <c r="F168" s="210">
        <v>-5.2999999999999999E-2</v>
      </c>
      <c r="G168" s="211">
        <v>0</v>
      </c>
      <c r="H168" s="212"/>
      <c r="I168" s="212"/>
      <c r="J168" s="212"/>
    </row>
    <row r="169" spans="1:10" ht="27.75" customHeight="1" x14ac:dyDescent="0.25">
      <c r="A169" s="156" t="s">
        <v>293</v>
      </c>
      <c r="B169" s="24" t="s">
        <v>121</v>
      </c>
      <c r="C169" s="157" t="s">
        <v>95</v>
      </c>
      <c r="D169" s="208">
        <v>-0.66600000000000004</v>
      </c>
      <c r="E169" s="209">
        <v>-0.22600000000000001</v>
      </c>
      <c r="F169" s="210">
        <v>-5.0999999999999997E-2</v>
      </c>
      <c r="G169" s="211">
        <v>0</v>
      </c>
      <c r="H169" s="212"/>
      <c r="I169" s="212"/>
      <c r="J169" s="212"/>
    </row>
    <row r="170" spans="1:10" ht="27.75" customHeight="1" x14ac:dyDescent="0.25">
      <c r="A170" s="156" t="s">
        <v>294</v>
      </c>
      <c r="B170" s="24" t="s">
        <v>121</v>
      </c>
      <c r="C170" s="157">
        <v>0</v>
      </c>
      <c r="D170" s="208">
        <v>-0.71</v>
      </c>
      <c r="E170" s="209">
        <v>-0.248</v>
      </c>
      <c r="F170" s="210">
        <v>-5.2999999999999999E-2</v>
      </c>
      <c r="G170" s="211">
        <v>0</v>
      </c>
      <c r="H170" s="212"/>
      <c r="I170" s="212"/>
      <c r="J170" s="213">
        <v>4.2000000000000003E-2</v>
      </c>
    </row>
    <row r="171" spans="1:10" ht="27.75" customHeight="1" x14ac:dyDescent="0.25">
      <c r="A171" s="156" t="s">
        <v>295</v>
      </c>
      <c r="B171" s="24" t="s">
        <v>121</v>
      </c>
      <c r="C171" s="157">
        <v>0</v>
      </c>
      <c r="D171" s="208">
        <v>-0.66600000000000004</v>
      </c>
      <c r="E171" s="209">
        <v>-0.22600000000000001</v>
      </c>
      <c r="F171" s="210">
        <v>-5.0999999999999997E-2</v>
      </c>
      <c r="G171" s="211">
        <v>0</v>
      </c>
      <c r="H171" s="212"/>
      <c r="I171" s="212"/>
      <c r="J171" s="213">
        <v>3.5000000000000003E-2</v>
      </c>
    </row>
    <row r="172" spans="1:10" ht="27.75" customHeight="1" x14ac:dyDescent="0.25">
      <c r="A172" s="156" t="s">
        <v>296</v>
      </c>
      <c r="B172" s="24" t="s">
        <v>121</v>
      </c>
      <c r="C172" s="157">
        <v>0</v>
      </c>
      <c r="D172" s="208">
        <v>-0.67100000000000004</v>
      </c>
      <c r="E172" s="209">
        <v>-0.17</v>
      </c>
      <c r="F172" s="210">
        <v>-6.7000000000000004E-2</v>
      </c>
      <c r="G172" s="211">
        <v>213.57</v>
      </c>
      <c r="H172" s="212"/>
      <c r="I172" s="212"/>
      <c r="J172" s="213">
        <v>6.5000000000000002E-2</v>
      </c>
    </row>
    <row r="173" spans="1:10" ht="27.75" customHeight="1" x14ac:dyDescent="0.25">
      <c r="A173" s="156" t="s">
        <v>297</v>
      </c>
      <c r="B173" s="24" t="s">
        <v>121</v>
      </c>
      <c r="C173" s="157" t="s">
        <v>68</v>
      </c>
      <c r="D173" s="208">
        <v>0.68700000000000006</v>
      </c>
      <c r="E173" s="209">
        <v>0.24</v>
      </c>
      <c r="F173" s="210">
        <v>5.0999999999999997E-2</v>
      </c>
      <c r="G173" s="211">
        <v>0.71</v>
      </c>
      <c r="H173" s="212"/>
      <c r="I173" s="212"/>
      <c r="J173" s="212"/>
    </row>
    <row r="174" spans="1:10" ht="27.75" customHeight="1" x14ac:dyDescent="0.25">
      <c r="A174" s="156" t="s">
        <v>298</v>
      </c>
      <c r="B174" s="24" t="s">
        <v>121</v>
      </c>
      <c r="C174" s="157">
        <v>2</v>
      </c>
      <c r="D174" s="208">
        <v>0.68700000000000006</v>
      </c>
      <c r="E174" s="209">
        <v>0.24</v>
      </c>
      <c r="F174" s="210">
        <v>5.0999999999999997E-2</v>
      </c>
      <c r="G174" s="212"/>
      <c r="H174" s="212"/>
      <c r="I174" s="212"/>
      <c r="J174" s="212"/>
    </row>
    <row r="175" spans="1:10" ht="27.75" customHeight="1" x14ac:dyDescent="0.25">
      <c r="A175" s="156" t="s">
        <v>299</v>
      </c>
      <c r="B175" s="24" t="s">
        <v>121</v>
      </c>
      <c r="C175" s="157" t="s">
        <v>71</v>
      </c>
      <c r="D175" s="208">
        <v>0.83</v>
      </c>
      <c r="E175" s="209">
        <v>0.28999999999999998</v>
      </c>
      <c r="F175" s="210">
        <v>6.2E-2</v>
      </c>
      <c r="G175" s="211">
        <v>1.66</v>
      </c>
      <c r="H175" s="212"/>
      <c r="I175" s="212"/>
      <c r="J175" s="212"/>
    </row>
    <row r="176" spans="1:10" ht="27.75" customHeight="1" x14ac:dyDescent="0.25">
      <c r="A176" s="156" t="s">
        <v>300</v>
      </c>
      <c r="B176" s="24" t="s">
        <v>121</v>
      </c>
      <c r="C176" s="157" t="s">
        <v>71</v>
      </c>
      <c r="D176" s="208">
        <v>0.83</v>
      </c>
      <c r="E176" s="209">
        <v>0.28999999999999998</v>
      </c>
      <c r="F176" s="210">
        <v>6.2E-2</v>
      </c>
      <c r="G176" s="211">
        <v>1.51</v>
      </c>
      <c r="H176" s="212"/>
      <c r="I176" s="212"/>
      <c r="J176" s="212"/>
    </row>
    <row r="177" spans="1:10" ht="27.75" customHeight="1" x14ac:dyDescent="0.25">
      <c r="A177" s="156" t="s">
        <v>301</v>
      </c>
      <c r="B177" s="24" t="s">
        <v>121</v>
      </c>
      <c r="C177" s="157" t="s">
        <v>71</v>
      </c>
      <c r="D177" s="208">
        <v>0.83</v>
      </c>
      <c r="E177" s="209">
        <v>0.28999999999999998</v>
      </c>
      <c r="F177" s="210">
        <v>6.2E-2</v>
      </c>
      <c r="G177" s="211">
        <v>0.82</v>
      </c>
      <c r="H177" s="212"/>
      <c r="I177" s="212"/>
      <c r="J177" s="212"/>
    </row>
    <row r="178" spans="1:10" ht="27.75" customHeight="1" x14ac:dyDescent="0.25">
      <c r="A178" s="156" t="s">
        <v>302</v>
      </c>
      <c r="B178" s="24" t="s">
        <v>121</v>
      </c>
      <c r="C178" s="157" t="s">
        <v>71</v>
      </c>
      <c r="D178" s="208">
        <v>0.82599999999999996</v>
      </c>
      <c r="E178" s="209">
        <v>0.28499999999999998</v>
      </c>
      <c r="F178" s="210">
        <v>5.7000000000000002E-2</v>
      </c>
      <c r="G178" s="211">
        <v>0</v>
      </c>
      <c r="H178" s="212"/>
      <c r="I178" s="212"/>
      <c r="J178" s="212"/>
    </row>
    <row r="179" spans="1:10" ht="27.75" customHeight="1" x14ac:dyDescent="0.25">
      <c r="A179" s="156" t="s">
        <v>303</v>
      </c>
      <c r="B179" s="24" t="s">
        <v>121</v>
      </c>
      <c r="C179" s="157" t="s">
        <v>71</v>
      </c>
      <c r="D179" s="208">
        <v>0.80300000000000005</v>
      </c>
      <c r="E179" s="209">
        <v>0.26200000000000001</v>
      </c>
      <c r="F179" s="210">
        <v>3.5000000000000003E-2</v>
      </c>
      <c r="G179" s="211">
        <v>0</v>
      </c>
      <c r="H179" s="212"/>
      <c r="I179" s="212"/>
      <c r="J179" s="212"/>
    </row>
    <row r="180" spans="1:10" ht="27.75" customHeight="1" x14ac:dyDescent="0.25">
      <c r="A180" s="156" t="s">
        <v>304</v>
      </c>
      <c r="B180" s="24" t="s">
        <v>121</v>
      </c>
      <c r="C180" s="157">
        <v>4</v>
      </c>
      <c r="D180" s="208">
        <v>0.83</v>
      </c>
      <c r="E180" s="209">
        <v>0.28999999999999998</v>
      </c>
      <c r="F180" s="210">
        <v>6.2E-2</v>
      </c>
      <c r="G180" s="212"/>
      <c r="H180" s="212"/>
      <c r="I180" s="212"/>
      <c r="J180" s="212"/>
    </row>
    <row r="181" spans="1:10" ht="27.75" customHeight="1" x14ac:dyDescent="0.25">
      <c r="A181" s="156" t="s">
        <v>305</v>
      </c>
      <c r="B181" s="24" t="s">
        <v>121</v>
      </c>
      <c r="C181" s="157">
        <v>0</v>
      </c>
      <c r="D181" s="208">
        <v>0.51300000000000001</v>
      </c>
      <c r="E181" s="209">
        <v>0.17</v>
      </c>
      <c r="F181" s="210">
        <v>4.1000000000000002E-2</v>
      </c>
      <c r="G181" s="211">
        <v>4.3899999999999997</v>
      </c>
      <c r="H181" s="211">
        <v>0.83</v>
      </c>
      <c r="I181" s="211">
        <v>0.83</v>
      </c>
      <c r="J181" s="213">
        <v>2.5999999999999999E-2</v>
      </c>
    </row>
    <row r="182" spans="1:10" ht="27.75" customHeight="1" x14ac:dyDescent="0.25">
      <c r="A182" s="156" t="s">
        <v>306</v>
      </c>
      <c r="B182" s="24" t="s">
        <v>121</v>
      </c>
      <c r="C182" s="157">
        <v>0</v>
      </c>
      <c r="D182" s="208">
        <v>0.49299999999999999</v>
      </c>
      <c r="E182" s="209">
        <v>0.15</v>
      </c>
      <c r="F182" s="210">
        <v>2.1000000000000001E-2</v>
      </c>
      <c r="G182" s="211">
        <v>0</v>
      </c>
      <c r="H182" s="211">
        <v>0.83</v>
      </c>
      <c r="I182" s="211">
        <v>0.83</v>
      </c>
      <c r="J182" s="213">
        <v>2.5999999999999999E-2</v>
      </c>
    </row>
    <row r="183" spans="1:10" ht="27.75" customHeight="1" x14ac:dyDescent="0.25">
      <c r="A183" s="156" t="s">
        <v>307</v>
      </c>
      <c r="B183" s="24" t="s">
        <v>121</v>
      </c>
      <c r="C183" s="157">
        <v>0</v>
      </c>
      <c r="D183" s="208">
        <v>0.48299999999999998</v>
      </c>
      <c r="E183" s="209">
        <v>0.13900000000000001</v>
      </c>
      <c r="F183" s="210">
        <v>1.7999999999999999E-2</v>
      </c>
      <c r="G183" s="211">
        <v>0</v>
      </c>
      <c r="H183" s="211">
        <v>0.83</v>
      </c>
      <c r="I183" s="211">
        <v>0.83</v>
      </c>
      <c r="J183" s="213">
        <v>2.5999999999999999E-2</v>
      </c>
    </row>
    <row r="184" spans="1:10" ht="27.75" customHeight="1" x14ac:dyDescent="0.25">
      <c r="A184" s="156" t="s">
        <v>308</v>
      </c>
      <c r="B184" s="24" t="s">
        <v>121</v>
      </c>
      <c r="C184" s="157">
        <v>0</v>
      </c>
      <c r="D184" s="208">
        <v>0.47699999999999998</v>
      </c>
      <c r="E184" s="209">
        <v>0.13300000000000001</v>
      </c>
      <c r="F184" s="210">
        <v>1.7999999999999999E-2</v>
      </c>
      <c r="G184" s="211">
        <v>0</v>
      </c>
      <c r="H184" s="211">
        <v>0.83</v>
      </c>
      <c r="I184" s="211">
        <v>0.83</v>
      </c>
      <c r="J184" s="213">
        <v>2.5999999999999999E-2</v>
      </c>
    </row>
    <row r="185" spans="1:10" ht="27.75" customHeight="1" x14ac:dyDescent="0.25">
      <c r="A185" s="156" t="s">
        <v>309</v>
      </c>
      <c r="B185" s="24" t="s">
        <v>121</v>
      </c>
      <c r="C185" s="157">
        <v>0</v>
      </c>
      <c r="D185" s="208">
        <v>0.47099999999999997</v>
      </c>
      <c r="E185" s="209">
        <v>0.127</v>
      </c>
      <c r="F185" s="210">
        <v>1.7999999999999999E-2</v>
      </c>
      <c r="G185" s="211">
        <v>0</v>
      </c>
      <c r="H185" s="211">
        <v>0.83</v>
      </c>
      <c r="I185" s="211">
        <v>0.83</v>
      </c>
      <c r="J185" s="213">
        <v>2.5999999999999999E-2</v>
      </c>
    </row>
    <row r="186" spans="1:10" ht="27.75" customHeight="1" x14ac:dyDescent="0.25">
      <c r="A186" s="156" t="s">
        <v>310</v>
      </c>
      <c r="B186" s="24" t="s">
        <v>121</v>
      </c>
      <c r="C186" s="157">
        <v>0</v>
      </c>
      <c r="D186" s="208">
        <v>0.32300000000000001</v>
      </c>
      <c r="E186" s="209">
        <v>8.2000000000000003E-2</v>
      </c>
      <c r="F186" s="210">
        <v>3.2000000000000001E-2</v>
      </c>
      <c r="G186" s="211">
        <v>15.68</v>
      </c>
      <c r="H186" s="211">
        <v>1.52</v>
      </c>
      <c r="I186" s="211">
        <v>1.52</v>
      </c>
      <c r="J186" s="213">
        <v>1.4999999999999999E-2</v>
      </c>
    </row>
    <row r="187" spans="1:10" ht="27.75" customHeight="1" x14ac:dyDescent="0.25">
      <c r="A187" s="156" t="s">
        <v>311</v>
      </c>
      <c r="B187" s="24" t="s">
        <v>121</v>
      </c>
      <c r="C187" s="157">
        <v>0</v>
      </c>
      <c r="D187" s="208">
        <v>0.29399999999999998</v>
      </c>
      <c r="E187" s="209">
        <v>5.3999999999999999E-2</v>
      </c>
      <c r="F187" s="210">
        <v>4.0000000000000001E-3</v>
      </c>
      <c r="G187" s="211">
        <v>9.49</v>
      </c>
      <c r="H187" s="211">
        <v>1.52</v>
      </c>
      <c r="I187" s="211">
        <v>1.52</v>
      </c>
      <c r="J187" s="213">
        <v>1.4999999999999999E-2</v>
      </c>
    </row>
    <row r="188" spans="1:10" ht="27.75" customHeight="1" x14ac:dyDescent="0.25">
      <c r="A188" s="156" t="s">
        <v>312</v>
      </c>
      <c r="B188" s="24" t="s">
        <v>121</v>
      </c>
      <c r="C188" s="157">
        <v>0</v>
      </c>
      <c r="D188" s="208">
        <v>0.28000000000000003</v>
      </c>
      <c r="E188" s="209">
        <v>3.9E-2</v>
      </c>
      <c r="F188" s="210">
        <v>0</v>
      </c>
      <c r="G188" s="211">
        <v>9.49</v>
      </c>
      <c r="H188" s="211">
        <v>1.52</v>
      </c>
      <c r="I188" s="211">
        <v>1.52</v>
      </c>
      <c r="J188" s="213">
        <v>1.4999999999999999E-2</v>
      </c>
    </row>
    <row r="189" spans="1:10" ht="27.75" customHeight="1" x14ac:dyDescent="0.25">
      <c r="A189" s="156" t="s">
        <v>313</v>
      </c>
      <c r="B189" s="24" t="s">
        <v>121</v>
      </c>
      <c r="C189" s="157">
        <v>0</v>
      </c>
      <c r="D189" s="208">
        <v>0.27100000000000002</v>
      </c>
      <c r="E189" s="209">
        <v>0.03</v>
      </c>
      <c r="F189" s="210">
        <v>0</v>
      </c>
      <c r="G189" s="211">
        <v>9.49</v>
      </c>
      <c r="H189" s="211">
        <v>1.52</v>
      </c>
      <c r="I189" s="211">
        <v>1.52</v>
      </c>
      <c r="J189" s="213">
        <v>1.4999999999999999E-2</v>
      </c>
    </row>
    <row r="190" spans="1:10" ht="27.75" customHeight="1" x14ac:dyDescent="0.25">
      <c r="A190" s="156" t="s">
        <v>314</v>
      </c>
      <c r="B190" s="24" t="s">
        <v>121</v>
      </c>
      <c r="C190" s="157">
        <v>0</v>
      </c>
      <c r="D190" s="208">
        <v>0.26300000000000001</v>
      </c>
      <c r="E190" s="209">
        <v>2.1999999999999999E-2</v>
      </c>
      <c r="F190" s="210">
        <v>0</v>
      </c>
      <c r="G190" s="211">
        <v>9.49</v>
      </c>
      <c r="H190" s="211">
        <v>1.52</v>
      </c>
      <c r="I190" s="211">
        <v>1.52</v>
      </c>
      <c r="J190" s="213">
        <v>1.4999999999999999E-2</v>
      </c>
    </row>
    <row r="191" spans="1:10" ht="27.75" customHeight="1" x14ac:dyDescent="0.25">
      <c r="A191" s="156" t="s">
        <v>315</v>
      </c>
      <c r="B191" s="24" t="s">
        <v>121</v>
      </c>
      <c r="C191" s="157">
        <v>0</v>
      </c>
      <c r="D191" s="208">
        <v>0.18</v>
      </c>
      <c r="E191" s="209">
        <v>4.8000000000000001E-2</v>
      </c>
      <c r="F191" s="210">
        <v>0.03</v>
      </c>
      <c r="G191" s="211">
        <v>75.3</v>
      </c>
      <c r="H191" s="211">
        <v>1.84</v>
      </c>
      <c r="I191" s="211">
        <v>1.84</v>
      </c>
      <c r="J191" s="213">
        <v>8.9999999999999993E-3</v>
      </c>
    </row>
    <row r="192" spans="1:10" ht="27.75" customHeight="1" x14ac:dyDescent="0.25">
      <c r="A192" s="156" t="s">
        <v>316</v>
      </c>
      <c r="B192" s="24" t="s">
        <v>121</v>
      </c>
      <c r="C192" s="157">
        <v>0</v>
      </c>
      <c r="D192" s="208">
        <v>0.18</v>
      </c>
      <c r="E192" s="209">
        <v>4.8000000000000001E-2</v>
      </c>
      <c r="F192" s="210">
        <v>0.03</v>
      </c>
      <c r="G192" s="211">
        <v>10.220000000000001</v>
      </c>
      <c r="H192" s="211">
        <v>1.84</v>
      </c>
      <c r="I192" s="211">
        <v>1.84</v>
      </c>
      <c r="J192" s="213">
        <v>8.9999999999999993E-3</v>
      </c>
    </row>
    <row r="193" spans="1:10" ht="27.75" customHeight="1" x14ac:dyDescent="0.25">
      <c r="A193" s="156" t="s">
        <v>317</v>
      </c>
      <c r="B193" s="24" t="s">
        <v>121</v>
      </c>
      <c r="C193" s="157">
        <v>0</v>
      </c>
      <c r="D193" s="208">
        <v>0.13400000000000001</v>
      </c>
      <c r="E193" s="209">
        <v>2E-3</v>
      </c>
      <c r="F193" s="210">
        <v>0</v>
      </c>
      <c r="G193" s="211">
        <v>0</v>
      </c>
      <c r="H193" s="211">
        <v>1.84</v>
      </c>
      <c r="I193" s="211">
        <v>1.84</v>
      </c>
      <c r="J193" s="213">
        <v>8.9999999999999993E-3</v>
      </c>
    </row>
    <row r="194" spans="1:10" ht="27.75" customHeight="1" x14ac:dyDescent="0.25">
      <c r="A194" s="156" t="s">
        <v>318</v>
      </c>
      <c r="B194" s="24" t="s">
        <v>121</v>
      </c>
      <c r="C194" s="157">
        <v>0</v>
      </c>
      <c r="D194" s="208">
        <v>0.06</v>
      </c>
      <c r="E194" s="209">
        <v>0</v>
      </c>
      <c r="F194" s="210">
        <v>0</v>
      </c>
      <c r="G194" s="211">
        <v>0</v>
      </c>
      <c r="H194" s="211">
        <v>1.84</v>
      </c>
      <c r="I194" s="211">
        <v>1.84</v>
      </c>
      <c r="J194" s="213">
        <v>8.9999999999999993E-3</v>
      </c>
    </row>
    <row r="195" spans="1:10" ht="27.75" customHeight="1" x14ac:dyDescent="0.25">
      <c r="A195" s="156" t="s">
        <v>319</v>
      </c>
      <c r="B195" s="24" t="s">
        <v>121</v>
      </c>
      <c r="C195" s="157">
        <v>0</v>
      </c>
      <c r="D195" s="208">
        <v>0</v>
      </c>
      <c r="E195" s="209">
        <v>0</v>
      </c>
      <c r="F195" s="210">
        <v>0</v>
      </c>
      <c r="G195" s="211">
        <v>0</v>
      </c>
      <c r="H195" s="211">
        <v>1.84</v>
      </c>
      <c r="I195" s="211">
        <v>1.84</v>
      </c>
      <c r="J195" s="213">
        <v>8.9999999999999993E-3</v>
      </c>
    </row>
    <row r="196" spans="1:10" ht="27.75" customHeight="1" x14ac:dyDescent="0.25">
      <c r="A196" s="156" t="s">
        <v>320</v>
      </c>
      <c r="B196" s="24" t="s">
        <v>121</v>
      </c>
      <c r="C196" s="157" t="s">
        <v>93</v>
      </c>
      <c r="D196" s="214">
        <v>1.659</v>
      </c>
      <c r="E196" s="215">
        <v>0.53800000000000003</v>
      </c>
      <c r="F196" s="210">
        <v>0.41099999999999998</v>
      </c>
      <c r="G196" s="212"/>
      <c r="H196" s="212"/>
      <c r="I196" s="212"/>
      <c r="J196" s="212"/>
    </row>
    <row r="197" spans="1:10" ht="27.75" customHeight="1" x14ac:dyDescent="0.25">
      <c r="A197" s="156" t="s">
        <v>321</v>
      </c>
      <c r="B197" s="24" t="s">
        <v>121</v>
      </c>
      <c r="C197" s="157" t="s">
        <v>95</v>
      </c>
      <c r="D197" s="208">
        <v>-0.71</v>
      </c>
      <c r="E197" s="209">
        <v>-0.248</v>
      </c>
      <c r="F197" s="210">
        <v>-5.2999999999999999E-2</v>
      </c>
      <c r="G197" s="211">
        <v>0</v>
      </c>
      <c r="H197" s="212"/>
      <c r="I197" s="212"/>
      <c r="J197" s="212"/>
    </row>
    <row r="198" spans="1:10" ht="27.75" customHeight="1" x14ac:dyDescent="0.25">
      <c r="A198" s="156" t="s">
        <v>322</v>
      </c>
      <c r="B198" s="24" t="s">
        <v>121</v>
      </c>
      <c r="C198" s="157" t="s">
        <v>95</v>
      </c>
      <c r="D198" s="208">
        <v>-0.66600000000000004</v>
      </c>
      <c r="E198" s="209">
        <v>-0.22600000000000001</v>
      </c>
      <c r="F198" s="210">
        <v>-5.0999999999999997E-2</v>
      </c>
      <c r="G198" s="211">
        <v>0</v>
      </c>
      <c r="H198" s="212"/>
      <c r="I198" s="212"/>
      <c r="J198" s="212"/>
    </row>
    <row r="199" spans="1:10" ht="27.75" customHeight="1" x14ac:dyDescent="0.25">
      <c r="A199" s="156" t="s">
        <v>323</v>
      </c>
      <c r="B199" s="24" t="s">
        <v>121</v>
      </c>
      <c r="C199" s="157">
        <v>0</v>
      </c>
      <c r="D199" s="208">
        <v>-0.71</v>
      </c>
      <c r="E199" s="209">
        <v>-0.248</v>
      </c>
      <c r="F199" s="210">
        <v>-5.2999999999999999E-2</v>
      </c>
      <c r="G199" s="211">
        <v>0</v>
      </c>
      <c r="H199" s="212"/>
      <c r="I199" s="212"/>
      <c r="J199" s="213">
        <v>4.2000000000000003E-2</v>
      </c>
    </row>
    <row r="200" spans="1:10" ht="27.75" customHeight="1" x14ac:dyDescent="0.25">
      <c r="A200" s="156" t="s">
        <v>324</v>
      </c>
      <c r="B200" s="24" t="s">
        <v>121</v>
      </c>
      <c r="C200" s="157">
        <v>0</v>
      </c>
      <c r="D200" s="208">
        <v>-0.66600000000000004</v>
      </c>
      <c r="E200" s="209">
        <v>-0.22600000000000001</v>
      </c>
      <c r="F200" s="210">
        <v>-5.0999999999999997E-2</v>
      </c>
      <c r="G200" s="211">
        <v>0</v>
      </c>
      <c r="H200" s="212"/>
      <c r="I200" s="212"/>
      <c r="J200" s="213">
        <v>3.5000000000000003E-2</v>
      </c>
    </row>
    <row r="201" spans="1:10" ht="27.75" customHeight="1" x14ac:dyDescent="0.25">
      <c r="A201" s="156" t="s">
        <v>325</v>
      </c>
      <c r="B201" s="24" t="s">
        <v>121</v>
      </c>
      <c r="C201" s="157">
        <v>0</v>
      </c>
      <c r="D201" s="208">
        <v>-0.67100000000000004</v>
      </c>
      <c r="E201" s="209">
        <v>-0.17</v>
      </c>
      <c r="F201" s="210">
        <v>-6.7000000000000004E-2</v>
      </c>
      <c r="G201" s="211">
        <v>213.57</v>
      </c>
      <c r="H201" s="212"/>
      <c r="I201" s="212"/>
      <c r="J201" s="213">
        <v>6.5000000000000002E-2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B10:D10"/>
    <mergeCell ref="F10:G10"/>
    <mergeCell ref="H10:J10"/>
    <mergeCell ref="F9:G9"/>
    <mergeCell ref="A4:D4"/>
    <mergeCell ref="F6:G6"/>
    <mergeCell ref="F7:G7"/>
    <mergeCell ref="F8:G8"/>
  </mergeCells>
  <phoneticPr fontId="10"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abSelected="1" zoomScale="85" zoomScaleNormal="85" zoomScaleSheetLayoutView="100" workbookViewId="0">
      <selection activeCell="L16" sqref="L16"/>
    </sheetView>
  </sheetViews>
  <sheetFormatPr defaultRowHeight="13.2" x14ac:dyDescent="0.25"/>
  <cols>
    <col min="1" max="5" width="24" customWidth="1"/>
    <col min="6" max="6" width="52.77734375" customWidth="1"/>
  </cols>
  <sheetData>
    <row r="1" spans="1:6" ht="27.75" customHeight="1" x14ac:dyDescent="0.25">
      <c r="A1" s="178" t="s">
        <v>32</v>
      </c>
    </row>
    <row r="2" spans="1:6" ht="44.25" hidden="1" customHeight="1" x14ac:dyDescent="0.25">
      <c r="A2" s="277" t="s">
        <v>326</v>
      </c>
      <c r="B2" s="253"/>
      <c r="C2" s="253"/>
      <c r="D2" s="253"/>
      <c r="E2" s="253"/>
    </row>
    <row r="3" spans="1:6" ht="47.25" customHeight="1" x14ac:dyDescent="0.25">
      <c r="A3" s="224" t="str">
        <f>Overview!B4&amp; " - Illustrative LLFs for year beginning "&amp;Overview!D4</f>
        <v>Indigo Power Limited_P - Illustrative LLFs for year beginning 1 April 2026</v>
      </c>
      <c r="B3" s="224"/>
      <c r="C3" s="224"/>
      <c r="D3" s="224"/>
      <c r="E3" s="224"/>
    </row>
    <row r="4" spans="1:6" ht="19.5" customHeight="1" x14ac:dyDescent="0.25">
      <c r="A4" s="278" t="s">
        <v>36</v>
      </c>
      <c r="B4" s="19" t="s">
        <v>327</v>
      </c>
      <c r="C4" s="19" t="s">
        <v>328</v>
      </c>
      <c r="D4" s="19" t="s">
        <v>329</v>
      </c>
      <c r="E4" s="19" t="s">
        <v>330</v>
      </c>
    </row>
    <row r="5" spans="1:6" ht="19.5" customHeight="1" x14ac:dyDescent="0.25">
      <c r="A5" s="279"/>
      <c r="B5" s="19" t="s">
        <v>331</v>
      </c>
      <c r="C5" s="19" t="s">
        <v>332</v>
      </c>
      <c r="D5" s="19" t="s">
        <v>333</v>
      </c>
      <c r="E5" s="19" t="s">
        <v>334</v>
      </c>
    </row>
    <row r="6" spans="1:6" ht="45" customHeight="1" x14ac:dyDescent="0.25">
      <c r="A6" s="125" t="s">
        <v>335</v>
      </c>
      <c r="B6" s="21" t="s">
        <v>43</v>
      </c>
      <c r="C6" s="21" t="s">
        <v>336</v>
      </c>
      <c r="D6" s="21" t="s">
        <v>337</v>
      </c>
      <c r="E6" s="21" t="s">
        <v>338</v>
      </c>
    </row>
    <row r="7" spans="1:6" ht="60" customHeight="1" x14ac:dyDescent="0.25">
      <c r="A7" s="71" t="s">
        <v>339</v>
      </c>
      <c r="B7" s="177"/>
      <c r="C7" s="177"/>
      <c r="D7" s="20" t="s">
        <v>340</v>
      </c>
      <c r="E7" s="21" t="s">
        <v>338</v>
      </c>
    </row>
    <row r="8" spans="1:6" ht="25.5" customHeight="1" x14ac:dyDescent="0.25">
      <c r="A8" s="125" t="s">
        <v>54</v>
      </c>
      <c r="B8" s="225" t="s">
        <v>55</v>
      </c>
      <c r="C8" s="226"/>
      <c r="D8" s="226"/>
      <c r="E8" s="227"/>
    </row>
    <row r="9" spans="1:6" x14ac:dyDescent="0.25">
      <c r="A9" s="12"/>
      <c r="B9" s="11"/>
      <c r="C9" s="11"/>
      <c r="D9" s="11"/>
      <c r="E9" s="11"/>
    </row>
    <row r="10" spans="1:6" x14ac:dyDescent="0.25">
      <c r="B10" s="11"/>
      <c r="C10" s="11"/>
      <c r="D10" s="11"/>
      <c r="E10" s="11"/>
    </row>
    <row r="11" spans="1:6" ht="22.5" customHeight="1" x14ac:dyDescent="0.25">
      <c r="A11" s="236" t="s">
        <v>341</v>
      </c>
      <c r="B11" s="280"/>
      <c r="C11" s="280"/>
      <c r="D11" s="280"/>
      <c r="E11" s="280"/>
      <c r="F11" s="237"/>
    </row>
    <row r="12" spans="1:6" ht="22.5" customHeight="1" x14ac:dyDescent="0.25">
      <c r="A12" s="236" t="s">
        <v>342</v>
      </c>
      <c r="B12" s="280"/>
      <c r="C12" s="280"/>
      <c r="D12" s="280"/>
      <c r="E12" s="280"/>
      <c r="F12" s="237"/>
    </row>
    <row r="13" spans="1:6" ht="33" customHeight="1" x14ac:dyDescent="0.25">
      <c r="A13" s="19" t="s">
        <v>343</v>
      </c>
      <c r="B13" s="19" t="s">
        <v>327</v>
      </c>
      <c r="C13" s="19" t="s">
        <v>328</v>
      </c>
      <c r="D13" s="19" t="s">
        <v>329</v>
      </c>
      <c r="E13" s="19" t="s">
        <v>330</v>
      </c>
      <c r="F13" s="19" t="s">
        <v>344</v>
      </c>
    </row>
    <row r="14" spans="1:6" ht="72" customHeight="1" x14ac:dyDescent="0.25">
      <c r="A14" s="1" t="s">
        <v>345</v>
      </c>
      <c r="B14" s="10"/>
      <c r="C14" s="10"/>
      <c r="D14" s="10"/>
      <c r="E14" s="10"/>
      <c r="F14" s="197" t="s">
        <v>808</v>
      </c>
    </row>
    <row r="15" spans="1:6" ht="33" customHeight="1" x14ac:dyDescent="0.25">
      <c r="A15" s="1" t="s">
        <v>346</v>
      </c>
      <c r="B15" s="10"/>
      <c r="C15" s="10"/>
      <c r="D15" s="10"/>
      <c r="E15" s="10"/>
      <c r="F15" s="197" t="s">
        <v>809</v>
      </c>
    </row>
    <row r="16" spans="1:6" ht="31.5" customHeight="1" x14ac:dyDescent="0.25">
      <c r="A16" s="1" t="s">
        <v>347</v>
      </c>
      <c r="B16" s="10"/>
      <c r="C16" s="10"/>
      <c r="D16" s="10"/>
      <c r="E16" s="10"/>
      <c r="F16" s="197" t="s">
        <v>810</v>
      </c>
    </row>
    <row r="17" spans="1:6" ht="22.5" customHeight="1" x14ac:dyDescent="0.25">
      <c r="A17" s="1" t="s">
        <v>348</v>
      </c>
      <c r="B17" s="10"/>
      <c r="C17" s="10"/>
      <c r="D17" s="10"/>
      <c r="E17" s="10"/>
      <c r="F17" s="198"/>
    </row>
    <row r="18" spans="1:6" ht="22.5" customHeight="1" x14ac:dyDescent="0.25">
      <c r="A18" s="1" t="s">
        <v>349</v>
      </c>
      <c r="B18" s="10"/>
      <c r="C18" s="10"/>
      <c r="D18" s="10"/>
      <c r="E18" s="10"/>
      <c r="F18" s="198"/>
    </row>
    <row r="19" spans="1:6" ht="22.5" customHeight="1" x14ac:dyDescent="0.25">
      <c r="A19" s="1" t="s">
        <v>349</v>
      </c>
      <c r="B19" s="10"/>
      <c r="C19" s="10"/>
      <c r="D19" s="10"/>
      <c r="E19" s="10"/>
      <c r="F19" s="198"/>
    </row>
    <row r="20" spans="1:6" ht="22.5" customHeight="1" x14ac:dyDescent="0.25">
      <c r="A20" s="1" t="s">
        <v>350</v>
      </c>
      <c r="B20" s="10"/>
      <c r="C20" s="10"/>
      <c r="D20" s="10"/>
      <c r="E20" s="10"/>
      <c r="F20" s="198"/>
    </row>
    <row r="21" spans="1:6" ht="22.5" customHeight="1" x14ac:dyDescent="0.25">
      <c r="A21" s="1" t="s">
        <v>350</v>
      </c>
      <c r="B21" s="10"/>
      <c r="C21" s="10"/>
      <c r="D21" s="10"/>
      <c r="E21" s="10"/>
      <c r="F21" s="198"/>
    </row>
    <row r="23" spans="1:6" ht="22.5" customHeight="1" x14ac:dyDescent="0.25">
      <c r="A23" s="236" t="s">
        <v>351</v>
      </c>
      <c r="B23" s="280"/>
      <c r="C23" s="280"/>
      <c r="D23" s="280"/>
      <c r="E23" s="280"/>
      <c r="F23" s="237"/>
    </row>
    <row r="24" spans="1:6" ht="22.5" customHeight="1" x14ac:dyDescent="0.25">
      <c r="A24" s="236" t="s">
        <v>352</v>
      </c>
      <c r="B24" s="280"/>
      <c r="C24" s="280"/>
      <c r="D24" s="280"/>
      <c r="E24" s="280"/>
      <c r="F24" s="237"/>
    </row>
    <row r="25" spans="1:6" ht="33" customHeight="1" x14ac:dyDescent="0.25">
      <c r="A25" s="19" t="s">
        <v>353</v>
      </c>
      <c r="B25" s="19" t="s">
        <v>327</v>
      </c>
      <c r="C25" s="19" t="s">
        <v>328</v>
      </c>
      <c r="D25" s="19" t="s">
        <v>329</v>
      </c>
      <c r="E25" s="19" t="s">
        <v>330</v>
      </c>
      <c r="F25" s="19" t="s">
        <v>344</v>
      </c>
    </row>
    <row r="26" spans="1:6" ht="22.5" customHeight="1" x14ac:dyDescent="0.25">
      <c r="A26" s="1" t="s">
        <v>354</v>
      </c>
      <c r="B26" s="10"/>
      <c r="C26" s="10"/>
      <c r="D26" s="10"/>
      <c r="E26" s="10"/>
      <c r="F26" s="10"/>
    </row>
    <row r="27" spans="1:6" ht="22.5" customHeight="1" x14ac:dyDescent="0.25">
      <c r="A27" s="1" t="s">
        <v>355</v>
      </c>
      <c r="B27" s="10"/>
      <c r="C27" s="10"/>
      <c r="D27" s="10"/>
      <c r="E27" s="10"/>
      <c r="F27" s="10"/>
    </row>
    <row r="28" spans="1:6" ht="22.5" customHeight="1" x14ac:dyDescent="0.25">
      <c r="A28" s="1" t="s">
        <v>356</v>
      </c>
      <c r="B28" s="10"/>
      <c r="C28" s="10"/>
      <c r="D28" s="10"/>
      <c r="E28" s="10"/>
      <c r="F28" s="10"/>
    </row>
    <row r="29" spans="1:6" ht="22.5" customHeight="1" x14ac:dyDescent="0.25">
      <c r="A29" s="1" t="s">
        <v>357</v>
      </c>
      <c r="B29" s="10"/>
      <c r="C29" s="10"/>
      <c r="D29" s="10"/>
      <c r="E29" s="10"/>
      <c r="F29" s="10"/>
    </row>
    <row r="30" spans="1:6" ht="22.5" customHeight="1" x14ac:dyDescent="0.25">
      <c r="A30" s="1" t="s">
        <v>358</v>
      </c>
      <c r="B30" s="10"/>
      <c r="C30" s="10"/>
      <c r="D30" s="10"/>
      <c r="E30" s="10"/>
      <c r="F30" s="10"/>
    </row>
    <row r="32" spans="1:6" ht="22.5" customHeight="1" x14ac:dyDescent="0.25">
      <c r="A32" s="236" t="s">
        <v>351</v>
      </c>
      <c r="B32" s="280"/>
      <c r="C32" s="280"/>
      <c r="D32" s="280"/>
      <c r="E32" s="280"/>
      <c r="F32" s="237"/>
    </row>
    <row r="33" spans="1:6" ht="22.5" customHeight="1" x14ac:dyDescent="0.25">
      <c r="A33" s="236" t="s">
        <v>359</v>
      </c>
      <c r="B33" s="280"/>
      <c r="C33" s="280"/>
      <c r="D33" s="280"/>
      <c r="E33" s="280"/>
      <c r="F33" s="237"/>
    </row>
    <row r="34" spans="1:6" ht="33" customHeight="1" x14ac:dyDescent="0.25">
      <c r="A34" s="19" t="s">
        <v>353</v>
      </c>
      <c r="B34" s="19" t="s">
        <v>327</v>
      </c>
      <c r="C34" s="19" t="s">
        <v>328</v>
      </c>
      <c r="D34" s="19" t="s">
        <v>329</v>
      </c>
      <c r="E34" s="19" t="s">
        <v>330</v>
      </c>
      <c r="F34" s="19" t="s">
        <v>344</v>
      </c>
    </row>
    <row r="35" spans="1:6" ht="22.5" customHeight="1" x14ac:dyDescent="0.25">
      <c r="A35" s="1" t="s">
        <v>354</v>
      </c>
      <c r="B35" s="10"/>
      <c r="C35" s="10"/>
      <c r="D35" s="10"/>
      <c r="E35" s="10"/>
      <c r="F35" s="10"/>
    </row>
    <row r="36" spans="1:6" ht="22.5" customHeight="1" x14ac:dyDescent="0.25">
      <c r="A36" s="1" t="s">
        <v>355</v>
      </c>
      <c r="B36" s="10"/>
      <c r="C36" s="10"/>
      <c r="D36" s="10"/>
      <c r="E36" s="10"/>
      <c r="F36" s="10"/>
    </row>
    <row r="37" spans="1:6" ht="22.5" customHeight="1" x14ac:dyDescent="0.25">
      <c r="A37" s="1" t="s">
        <v>356</v>
      </c>
      <c r="B37" s="10"/>
      <c r="C37" s="10"/>
      <c r="D37" s="10"/>
      <c r="E37" s="10"/>
      <c r="F37" s="10"/>
    </row>
    <row r="38" spans="1:6" ht="22.5" customHeight="1" x14ac:dyDescent="0.25">
      <c r="A38" s="1" t="s">
        <v>357</v>
      </c>
      <c r="B38" s="10"/>
      <c r="C38" s="10"/>
      <c r="D38" s="10"/>
      <c r="E38" s="10"/>
      <c r="F38" s="10"/>
    </row>
    <row r="39" spans="1:6" ht="22.5" customHeight="1" x14ac:dyDescent="0.25">
      <c r="A39" s="1" t="s">
        <v>358</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1:F11"/>
    <mergeCell ref="A12:F12"/>
    <mergeCell ref="A32:F32"/>
    <mergeCell ref="A23:F23"/>
    <mergeCell ref="A24:F24"/>
  </mergeCells>
  <phoneticPr fontId="15"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60" zoomScaleNormal="60" zoomScaleSheetLayoutView="100" workbookViewId="0">
      <selection activeCell="P2" sqref="P2"/>
    </sheetView>
  </sheetViews>
  <sheetFormatPr defaultColWidth="9.21875" defaultRowHeight="27.75" customHeight="1" x14ac:dyDescent="0.25"/>
  <cols>
    <col min="1" max="4" width="15.5546875" style="2" customWidth="1"/>
    <col min="5" max="6" width="15.5546875" style="3" customWidth="1"/>
    <col min="7" max="7" width="15.5546875" style="2" customWidth="1"/>
    <col min="8" max="10" width="15.5546875" style="3" customWidth="1"/>
    <col min="11" max="11" width="15.5546875" style="8" customWidth="1"/>
    <col min="12" max="13" width="15.5546875" style="4" customWidth="1"/>
    <col min="14" max="17" width="15.5546875" style="2" customWidth="1"/>
    <col min="18" max="16384" width="9.21875" style="2"/>
  </cols>
  <sheetData>
    <row r="1" spans="1:17" ht="115.05" customHeight="1" x14ac:dyDescent="0.25">
      <c r="A1" s="49" t="s">
        <v>32</v>
      </c>
      <c r="B1" s="49"/>
      <c r="C1" s="49"/>
      <c r="D1" s="49"/>
      <c r="G1" s="22"/>
      <c r="H1" s="281" t="s">
        <v>360</v>
      </c>
      <c r="I1" s="282"/>
      <c r="J1" s="282"/>
    </row>
    <row r="2" spans="1:17" ht="27.75" customHeight="1" x14ac:dyDescent="0.25">
      <c r="A2" s="239" t="s">
        <v>361</v>
      </c>
      <c r="B2" s="240"/>
      <c r="C2" s="240"/>
      <c r="D2" s="240"/>
      <c r="E2" s="240"/>
      <c r="F2" s="240"/>
      <c r="G2" s="240"/>
      <c r="H2" s="240"/>
      <c r="I2" s="240"/>
      <c r="J2" s="240"/>
      <c r="K2" s="240"/>
      <c r="L2" s="240"/>
      <c r="M2" s="240"/>
      <c r="N2" s="240"/>
      <c r="O2" s="241"/>
    </row>
    <row r="3" spans="1:17" ht="17.25" customHeight="1" x14ac:dyDescent="0.25">
      <c r="A3" s="49"/>
      <c r="B3" s="49"/>
      <c r="C3" s="49"/>
      <c r="D3" s="49"/>
      <c r="G3" s="22"/>
    </row>
    <row r="4" spans="1:17" s="9" customFormat="1" ht="25.5" customHeight="1" x14ac:dyDescent="0.25">
      <c r="A4" s="239" t="str">
        <f>Overview!B4&amp; " - Effective from "&amp;Overview!D4&amp;" - "&amp;Overview!E4&amp;" new designated EHV charges"</f>
        <v>Indigo Power Limited_P - Effective from 1 April 2026 - Final new designated EHV charges</v>
      </c>
      <c r="B4" s="240"/>
      <c r="C4" s="240"/>
      <c r="D4" s="240"/>
      <c r="E4" s="240"/>
      <c r="F4" s="240"/>
      <c r="G4" s="240"/>
      <c r="H4" s="240"/>
      <c r="I4" s="240"/>
      <c r="J4" s="240"/>
      <c r="K4" s="240"/>
      <c r="L4" s="240"/>
      <c r="M4" s="240"/>
      <c r="N4" s="240"/>
      <c r="O4" s="241"/>
      <c r="P4" s="2"/>
      <c r="Q4" s="2"/>
    </row>
    <row r="5" spans="1:17" ht="69.75" customHeight="1" x14ac:dyDescent="0.25">
      <c r="A5" s="25" t="s">
        <v>362</v>
      </c>
      <c r="B5" s="25" t="s">
        <v>107</v>
      </c>
      <c r="C5" s="25" t="s">
        <v>108</v>
      </c>
      <c r="D5" s="25" t="s">
        <v>109</v>
      </c>
      <c r="E5" s="25" t="s">
        <v>110</v>
      </c>
      <c r="F5" s="66" t="s">
        <v>111</v>
      </c>
      <c r="G5" s="54" t="s">
        <v>112</v>
      </c>
      <c r="H5" s="66" t="str">
        <f>'Annex 2 EHV charges'!G9</f>
        <v>Import
Super Red
unit charge
(p/kWh)</v>
      </c>
      <c r="I5" s="66" t="str">
        <f>'Annex 2 EHV charges'!H9</f>
        <v>Import
fixed charge
(p/day)</v>
      </c>
      <c r="J5" s="66" t="str">
        <f>'Annex 2 EHV charges'!I9</f>
        <v>Import
capacity charge
(p/kVA/day)</v>
      </c>
      <c r="K5" s="66" t="str">
        <f>'Annex 2 EHV charges'!J9</f>
        <v>Import
exceeded capacity charge
(p/kVA/day)</v>
      </c>
      <c r="L5" s="66" t="str">
        <f>'Annex 2 EHV charges'!K9</f>
        <v>Export
Super Red
unit charge
(p/kWh)</v>
      </c>
      <c r="M5" s="66" t="str">
        <f>'Annex 2 EHV charges'!L9</f>
        <v>Export
fixed charge
(p/day)</v>
      </c>
      <c r="N5" s="66" t="str">
        <f>'Annex 2 EHV charges'!M9</f>
        <v>Export
capacity charge
(p/kVA/day)</v>
      </c>
      <c r="O5" s="66" t="str">
        <f>'Annex 2 EHV charges'!N9</f>
        <v>Export
exceeded capacity charge
(p/kVA/day)</v>
      </c>
    </row>
    <row r="6" spans="1:17" ht="22.5" customHeight="1" x14ac:dyDescent="0.25">
      <c r="A6" s="45"/>
      <c r="B6" s="45"/>
      <c r="C6" s="45"/>
      <c r="D6" s="46"/>
      <c r="E6" s="46"/>
      <c r="F6" s="47"/>
      <c r="G6" s="47"/>
      <c r="H6" s="27"/>
      <c r="I6" s="28"/>
      <c r="J6" s="28"/>
      <c r="K6" s="28"/>
      <c r="L6" s="36"/>
      <c r="M6" s="37"/>
      <c r="N6" s="37"/>
      <c r="O6" s="37"/>
    </row>
    <row r="7" spans="1:17" ht="22.5" customHeight="1" x14ac:dyDescent="0.25">
      <c r="A7" s="45"/>
      <c r="B7" s="45"/>
      <c r="C7" s="45"/>
      <c r="D7" s="46"/>
      <c r="E7" s="46"/>
      <c r="F7" s="47"/>
      <c r="G7" s="47"/>
      <c r="H7" s="27"/>
      <c r="I7" s="28"/>
      <c r="J7" s="28"/>
      <c r="K7" s="28"/>
      <c r="L7" s="36"/>
      <c r="M7" s="37"/>
      <c r="N7" s="37"/>
      <c r="O7" s="37"/>
    </row>
    <row r="8" spans="1:17" ht="22.5" customHeight="1" x14ac:dyDescent="0.25">
      <c r="A8" s="45"/>
      <c r="B8" s="45"/>
      <c r="C8" s="45"/>
      <c r="D8" s="46"/>
      <c r="E8" s="46"/>
      <c r="F8" s="47"/>
      <c r="G8" s="47"/>
      <c r="H8" s="27"/>
      <c r="I8" s="28"/>
      <c r="J8" s="28"/>
      <c r="K8" s="28"/>
      <c r="L8" s="36"/>
      <c r="M8" s="37"/>
      <c r="N8" s="37"/>
      <c r="O8" s="37"/>
    </row>
    <row r="9" spans="1:17" ht="22.5" customHeight="1" x14ac:dyDescent="0.25">
      <c r="A9" s="45"/>
      <c r="B9" s="45"/>
      <c r="C9" s="45"/>
      <c r="D9" s="46"/>
      <c r="E9" s="46"/>
      <c r="F9" s="47"/>
      <c r="G9" s="47"/>
      <c r="H9" s="27"/>
      <c r="I9" s="28"/>
      <c r="J9" s="28"/>
      <c r="K9" s="28"/>
      <c r="L9" s="36"/>
      <c r="M9" s="37"/>
      <c r="N9" s="37"/>
      <c r="O9" s="37"/>
    </row>
    <row r="10" spans="1:17" ht="22.5" customHeight="1" x14ac:dyDescent="0.25">
      <c r="A10" s="45"/>
      <c r="B10" s="45"/>
      <c r="C10" s="45"/>
      <c r="D10" s="46"/>
      <c r="E10" s="46"/>
      <c r="F10" s="47"/>
      <c r="G10" s="47"/>
      <c r="H10" s="27"/>
      <c r="I10" s="28"/>
      <c r="J10" s="28"/>
      <c r="K10" s="28"/>
      <c r="L10" s="36"/>
      <c r="M10" s="37"/>
      <c r="N10" s="37"/>
      <c r="O10" s="37"/>
    </row>
    <row r="11" spans="1:17" ht="22.5" customHeight="1" x14ac:dyDescent="0.25">
      <c r="A11" s="45"/>
      <c r="B11" s="45"/>
      <c r="C11" s="45"/>
      <c r="D11" s="46"/>
      <c r="E11" s="46"/>
      <c r="F11" s="47"/>
      <c r="G11" s="47"/>
      <c r="H11" s="27"/>
      <c r="I11" s="28"/>
      <c r="J11" s="28"/>
      <c r="K11" s="28"/>
      <c r="L11" s="36"/>
      <c r="M11" s="37"/>
      <c r="N11" s="37"/>
      <c r="O11" s="37"/>
    </row>
    <row r="12" spans="1:17" ht="22.5" customHeight="1" x14ac:dyDescent="0.25">
      <c r="A12" s="45"/>
      <c r="B12" s="45"/>
      <c r="C12" s="45"/>
      <c r="D12" s="46"/>
      <c r="E12" s="46"/>
      <c r="F12" s="47"/>
      <c r="G12" s="47"/>
      <c r="H12" s="27"/>
      <c r="I12" s="28"/>
      <c r="J12" s="28"/>
      <c r="K12" s="28"/>
      <c r="L12" s="36"/>
      <c r="M12" s="37"/>
      <c r="N12" s="37"/>
      <c r="O12" s="37"/>
    </row>
    <row r="13" spans="1:17" ht="22.5" customHeight="1" x14ac:dyDescent="0.25">
      <c r="A13" s="45"/>
      <c r="B13" s="45"/>
      <c r="C13" s="45"/>
      <c r="D13" s="46"/>
      <c r="E13" s="46"/>
      <c r="F13" s="47"/>
      <c r="G13" s="47"/>
      <c r="H13" s="27"/>
      <c r="I13" s="28"/>
      <c r="J13" s="28"/>
      <c r="K13" s="28"/>
      <c r="L13" s="36"/>
      <c r="M13" s="37"/>
      <c r="N13" s="37"/>
      <c r="O13" s="37"/>
    </row>
    <row r="14" spans="1:17" ht="22.5" customHeight="1" x14ac:dyDescent="0.25">
      <c r="A14" s="45"/>
      <c r="B14" s="45"/>
      <c r="C14" s="45"/>
      <c r="D14" s="46"/>
      <c r="E14" s="46"/>
      <c r="F14" s="47"/>
      <c r="G14" s="47"/>
      <c r="H14" s="27"/>
      <c r="I14" s="28"/>
      <c r="J14" s="28"/>
      <c r="K14" s="28"/>
      <c r="L14" s="36"/>
      <c r="M14" s="37"/>
      <c r="N14" s="37"/>
      <c r="O14" s="37"/>
    </row>
    <row r="15" spans="1:17" ht="22.5" customHeight="1" x14ac:dyDescent="0.25">
      <c r="A15" s="45"/>
      <c r="B15" s="45"/>
      <c r="C15" s="45"/>
      <c r="D15" s="46"/>
      <c r="E15" s="46"/>
      <c r="F15" s="47"/>
      <c r="G15" s="47"/>
      <c r="H15" s="27"/>
      <c r="I15" s="28"/>
      <c r="J15" s="28"/>
      <c r="K15" s="28"/>
      <c r="L15" s="36"/>
      <c r="M15" s="37"/>
      <c r="N15" s="37"/>
      <c r="O15" s="37"/>
    </row>
    <row r="17" spans="1:15" ht="27.75" customHeight="1" x14ac:dyDescent="0.25">
      <c r="A17" s="239" t="str">
        <f>Overview!B4&amp; " - Effective from "&amp;Overview!D4&amp;" - "&amp;Overview!E4&amp;" new designated EHV line loss factors"</f>
        <v>Indigo Power Limited_P - Effective from 1 April 2026 - Final new designated EHV line loss factors</v>
      </c>
      <c r="B17" s="240"/>
      <c r="C17" s="240"/>
      <c r="D17" s="240"/>
      <c r="E17" s="240"/>
      <c r="F17" s="240"/>
      <c r="G17" s="240"/>
      <c r="H17" s="240"/>
      <c r="I17" s="240"/>
      <c r="J17" s="240"/>
      <c r="K17" s="240"/>
      <c r="L17" s="240"/>
      <c r="M17" s="240"/>
      <c r="N17" s="240"/>
      <c r="O17" s="241"/>
    </row>
    <row r="18" spans="1:15" ht="62.25" customHeight="1" x14ac:dyDescent="0.25">
      <c r="A18" s="25" t="s">
        <v>362</v>
      </c>
      <c r="B18" s="25" t="s">
        <v>107</v>
      </c>
      <c r="C18" s="25" t="s">
        <v>108</v>
      </c>
      <c r="D18" s="25" t="s">
        <v>109</v>
      </c>
      <c r="E18" s="25" t="s">
        <v>110</v>
      </c>
      <c r="F18" s="66" t="s">
        <v>111</v>
      </c>
      <c r="G18" s="54" t="s">
        <v>112</v>
      </c>
      <c r="H18" s="31" t="s">
        <v>363</v>
      </c>
      <c r="I18" s="31" t="s">
        <v>364</v>
      </c>
      <c r="J18" s="31" t="s">
        <v>365</v>
      </c>
      <c r="K18" s="31" t="s">
        <v>366</v>
      </c>
      <c r="L18" s="33" t="s">
        <v>367</v>
      </c>
      <c r="M18" s="33" t="s">
        <v>368</v>
      </c>
      <c r="N18" s="33" t="s">
        <v>369</v>
      </c>
      <c r="O18" s="33" t="s">
        <v>370</v>
      </c>
    </row>
    <row r="19" spans="1:15" ht="22.5" customHeight="1" x14ac:dyDescent="0.25">
      <c r="A19" s="45"/>
      <c r="B19" s="45"/>
      <c r="C19" s="45"/>
      <c r="D19" s="34"/>
      <c r="E19" s="34"/>
      <c r="F19" s="35"/>
      <c r="G19" s="35"/>
      <c r="H19" s="38"/>
      <c r="I19" s="38"/>
      <c r="J19" s="29"/>
      <c r="K19" s="30"/>
      <c r="L19" s="32"/>
      <c r="M19" s="32"/>
      <c r="N19" s="32"/>
      <c r="O19" s="32"/>
    </row>
    <row r="20" spans="1:15" ht="22.5" customHeight="1" x14ac:dyDescent="0.25">
      <c r="A20" s="45"/>
      <c r="B20" s="45"/>
      <c r="C20" s="45"/>
      <c r="D20" s="34"/>
      <c r="E20" s="34"/>
      <c r="F20" s="35"/>
      <c r="G20" s="35"/>
      <c r="H20" s="38"/>
      <c r="I20" s="38"/>
      <c r="J20" s="29"/>
      <c r="K20" s="30"/>
      <c r="L20" s="32"/>
      <c r="M20" s="32"/>
      <c r="N20" s="32"/>
      <c r="O20" s="32"/>
    </row>
    <row r="21" spans="1:15" ht="22.5" customHeight="1" x14ac:dyDescent="0.25">
      <c r="A21" s="45"/>
      <c r="B21" s="45"/>
      <c r="C21" s="45"/>
      <c r="D21" s="34"/>
      <c r="E21" s="34"/>
      <c r="F21" s="35"/>
      <c r="G21" s="35"/>
      <c r="H21" s="38"/>
      <c r="I21" s="38"/>
      <c r="J21" s="29"/>
      <c r="K21" s="30"/>
      <c r="L21" s="32"/>
      <c r="M21" s="32"/>
      <c r="N21" s="32"/>
      <c r="O21" s="32"/>
    </row>
    <row r="22" spans="1:15" ht="22.5" customHeight="1" x14ac:dyDescent="0.25">
      <c r="A22" s="45"/>
      <c r="B22" s="45"/>
      <c r="C22" s="45"/>
      <c r="D22" s="34"/>
      <c r="E22" s="34"/>
      <c r="F22" s="35"/>
      <c r="G22" s="35"/>
      <c r="H22" s="38"/>
      <c r="I22" s="38"/>
      <c r="J22" s="29"/>
      <c r="K22" s="30"/>
      <c r="L22" s="32"/>
      <c r="M22" s="32"/>
      <c r="N22" s="32"/>
      <c r="O22" s="32"/>
    </row>
    <row r="23" spans="1:15" ht="22.5" customHeight="1" x14ac:dyDescent="0.25">
      <c r="A23" s="45"/>
      <c r="B23" s="45"/>
      <c r="C23" s="45"/>
      <c r="D23" s="34"/>
      <c r="E23" s="34"/>
      <c r="F23" s="35"/>
      <c r="G23" s="35"/>
      <c r="H23" s="38"/>
      <c r="I23" s="38"/>
      <c r="J23" s="29"/>
      <c r="K23" s="30"/>
      <c r="L23" s="32"/>
      <c r="M23" s="32"/>
      <c r="N23" s="32"/>
      <c r="O23" s="32"/>
    </row>
    <row r="24" spans="1:15" ht="22.5" customHeight="1" x14ac:dyDescent="0.25">
      <c r="A24" s="45"/>
      <c r="B24" s="45"/>
      <c r="C24" s="45"/>
      <c r="D24" s="34"/>
      <c r="E24" s="34"/>
      <c r="F24" s="35"/>
      <c r="G24" s="35"/>
      <c r="H24" s="38"/>
      <c r="I24" s="38"/>
      <c r="J24" s="29"/>
      <c r="K24" s="30"/>
      <c r="L24" s="32"/>
      <c r="M24" s="32"/>
      <c r="N24" s="32"/>
      <c r="O24" s="32"/>
    </row>
    <row r="25" spans="1:15" ht="22.5" customHeight="1" x14ac:dyDescent="0.25">
      <c r="A25" s="45"/>
      <c r="B25" s="45"/>
      <c r="C25" s="45"/>
      <c r="D25" s="34"/>
      <c r="E25" s="34"/>
      <c r="F25" s="35"/>
      <c r="G25" s="35"/>
      <c r="H25" s="38"/>
      <c r="I25" s="38"/>
      <c r="J25" s="29"/>
      <c r="K25" s="30"/>
      <c r="L25" s="32"/>
      <c r="M25" s="32"/>
      <c r="N25" s="32"/>
      <c r="O25" s="32"/>
    </row>
    <row r="26" spans="1:15" ht="22.5" customHeight="1" x14ac:dyDescent="0.25">
      <c r="A26" s="45"/>
      <c r="B26" s="45"/>
      <c r="C26" s="45"/>
      <c r="D26" s="34"/>
      <c r="E26" s="34"/>
      <c r="F26" s="35"/>
      <c r="G26" s="35"/>
      <c r="H26" s="38"/>
      <c r="I26" s="38"/>
      <c r="J26" s="29"/>
      <c r="K26" s="30"/>
      <c r="L26" s="32"/>
      <c r="M26" s="32"/>
      <c r="N26" s="32"/>
      <c r="O26" s="32"/>
    </row>
    <row r="27" spans="1:15" ht="22.5" customHeight="1" x14ac:dyDescent="0.25">
      <c r="A27" s="45"/>
      <c r="B27" s="45"/>
      <c r="C27" s="45"/>
      <c r="D27" s="34"/>
      <c r="E27" s="34"/>
      <c r="F27" s="35"/>
      <c r="G27" s="35"/>
      <c r="H27" s="38"/>
      <c r="I27" s="38"/>
      <c r="J27" s="29"/>
      <c r="K27" s="30"/>
      <c r="L27" s="32"/>
      <c r="M27" s="32"/>
      <c r="N27" s="32"/>
      <c r="O27" s="32"/>
    </row>
    <row r="28" spans="1:15" ht="22.5" customHeight="1" x14ac:dyDescent="0.25">
      <c r="A28" s="45"/>
      <c r="B28" s="45"/>
      <c r="C28" s="45"/>
      <c r="D28" s="34"/>
      <c r="E28" s="34"/>
      <c r="F28" s="35"/>
      <c r="G28" s="35"/>
      <c r="H28" s="38"/>
      <c r="I28" s="38"/>
      <c r="J28" s="29"/>
      <c r="K28" s="30"/>
      <c r="L28" s="32"/>
      <c r="M28" s="32"/>
      <c r="N28" s="32"/>
      <c r="O28" s="32"/>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O4"/>
    <mergeCell ref="A17:O17"/>
    <mergeCell ref="A2:O2"/>
    <mergeCell ref="H1:J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9"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243075CFF18524FB9E0FE4A988A3F28" ma:contentTypeVersion="23" ma:contentTypeDescription="Create a new document." ma:contentTypeScope="" ma:versionID="0ea92b76be034539fa9e5c4907bfc262">
  <xsd:schema xmlns:xsd="http://www.w3.org/2001/XMLSchema" xmlns:xs="http://www.w3.org/2001/XMLSchema" xmlns:p="http://schemas.microsoft.com/office/2006/metadata/properties" xmlns:ns2="68fa3a21-d4f6-404f-b6b9-022f2758285c" xmlns:ns3="2f441ff2-67cb-4d9e-a756-b4f9d2092b10" targetNamespace="http://schemas.microsoft.com/office/2006/metadata/properties" ma:root="true" ma:fieldsID="5497208001b914e7bfa22b23a19ce6de" ns2:_="" ns3:_="">
    <xsd:import namespace="68fa3a21-d4f6-404f-b6b9-022f2758285c"/>
    <xsd:import namespace="2f441ff2-67cb-4d9e-a756-b4f9d2092b1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Responsibil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fa3a21-d4f6-404f-b6b9-022f27582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c3dce14-46c1-4a3f-85e9-7b24a526776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Responsibility" ma:index="26" nillable="true" ma:displayName="Responsibility " ma:description="Department that guides on this document. " ma:format="Dropdown" ma:internalName="Responsibilit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441ff2-67cb-4d9e-a756-b4f9d2092b1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ca9dac-beae-4cfd-984b-c7eb8320bc2b}" ma:internalName="TaxCatchAll" ma:showField="CatchAllData" ma:web="2f441ff2-67cb-4d9e-a756-b4f9d2092b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8fa3a21-d4f6-404f-b6b9-022f2758285c">
      <Terms xmlns="http://schemas.microsoft.com/office/infopath/2007/PartnerControls"/>
    </lcf76f155ced4ddcb4097134ff3c332f>
    <TaxCatchAll xmlns="2f441ff2-67cb-4d9e-a756-b4f9d2092b10" xsi:nil="true"/>
    <Responsibility xmlns="68fa3a21-d4f6-404f-b6b9-022f2758285c" xsi:nil="true"/>
  </documentManagement>
</p:properties>
</file>

<file path=customXml/itemProps1.xml><?xml version="1.0" encoding="utf-8"?>
<ds:datastoreItem xmlns:ds="http://schemas.openxmlformats.org/officeDocument/2006/customXml" ds:itemID="{1133EE74-08DE-4489-9E13-1F0889341BE7}">
  <ds:schemaRefs>
    <ds:schemaRef ds:uri="http://schemas.microsoft.com/sharepoint/v3/contenttype/forms"/>
  </ds:schemaRefs>
</ds:datastoreItem>
</file>

<file path=customXml/itemProps2.xml><?xml version="1.0" encoding="utf-8"?>
<ds:datastoreItem xmlns:ds="http://schemas.openxmlformats.org/officeDocument/2006/customXml" ds:itemID="{B590C31B-0543-408D-91E5-17F4D5738DA7}"/>
</file>

<file path=customXml/itemProps3.xml><?xml version="1.0" encoding="utf-8"?>
<ds:datastoreItem xmlns:ds="http://schemas.openxmlformats.org/officeDocument/2006/customXml" ds:itemID="{6CFF5BE9-04D1-4444-96B8-876E23CDF3DE}">
  <ds:schemaRefs>
    <ds:schemaRef ds:uri="http://purl.org/dc/elements/1.1/"/>
    <ds:schemaRef ds:uri="2f441ff2-67cb-4d9e-a756-b4f9d2092b10"/>
    <ds:schemaRef ds:uri="http://schemas.microsoft.com/office/infopath/2007/PartnerControls"/>
    <ds:schemaRef ds:uri="http://schemas.microsoft.com/office/2006/metadata/properties"/>
    <ds:schemaRef ds:uri="http://purl.org/dc/terms/"/>
    <ds:schemaRef ds:uri="http://www.w3.org/XML/1998/namespace"/>
    <ds:schemaRef ds:uri="http://schemas.microsoft.com/office/2006/documentManagement/types"/>
    <ds:schemaRef ds:uri="http://schemas.openxmlformats.org/package/2006/metadata/core-properties"/>
    <ds:schemaRef ds:uri="68fa3a21-d4f6-404f-b6b9-022f2758285c"/>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Erik Baguzis</cp:lastModifiedBy>
  <cp:revision/>
  <dcterms:created xsi:type="dcterms:W3CDTF">2009-11-12T11:38:00Z</dcterms:created>
  <dcterms:modified xsi:type="dcterms:W3CDTF">2025-03-19T10:22:25Z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0x010100C243075CFF18524FB9E0FE4A988A3F28</vt:lpwstr>
  </property>
  <property fmtid="{D5CDD505-2E9C-101B-9397-08002B2CF9AE}" pid="7" name="MediaServiceImageTags">
    <vt:lpwstr/>
  </property>
  <property fmtid="{D5CDD505-2E9C-101B-9397-08002B2CF9AE}" pid="8" name="MSIP_Label_9a1593e3-eb40-4b63-9198-a6ec3e998e52_Enabled">
    <vt:lpwstr>true</vt:lpwstr>
  </property>
  <property fmtid="{D5CDD505-2E9C-101B-9397-08002B2CF9AE}" pid="9" name="MSIP_Label_9a1593e3-eb40-4b63-9198-a6ec3e998e52_SetDate">
    <vt:lpwstr>2022-12-20T14:11:17Z</vt:lpwstr>
  </property>
  <property fmtid="{D5CDD505-2E9C-101B-9397-08002B2CF9AE}" pid="10" name="MSIP_Label_9a1593e3-eb40-4b63-9198-a6ec3e998e52_Method">
    <vt:lpwstr>Privileged</vt:lpwstr>
  </property>
  <property fmtid="{D5CDD505-2E9C-101B-9397-08002B2CF9AE}" pid="11" name="MSIP_Label_9a1593e3-eb40-4b63-9198-a6ec3e998e52_Name">
    <vt:lpwstr>9a1593e3-eb40-4b63-9198-a6ec3e998e52</vt:lpwstr>
  </property>
  <property fmtid="{D5CDD505-2E9C-101B-9397-08002B2CF9AE}" pid="12" name="MSIP_Label_9a1593e3-eb40-4b63-9198-a6ec3e998e52_SiteId">
    <vt:lpwstr>953b0f83-1ce6-45c3-82c9-1d847e372339</vt:lpwstr>
  </property>
  <property fmtid="{D5CDD505-2E9C-101B-9397-08002B2CF9AE}" pid="13" name="MSIP_Label_9a1593e3-eb40-4b63-9198-a6ec3e998e52_ActionId">
    <vt:lpwstr>3cd90407-a534-4e5c-bf10-7f02fa93569c</vt:lpwstr>
  </property>
  <property fmtid="{D5CDD505-2E9C-101B-9397-08002B2CF9AE}" pid="14" name="MSIP_Label_9a1593e3-eb40-4b63-9198-a6ec3e998e52_ContentBits">
    <vt:lpwstr>4</vt:lpwstr>
  </property>
</Properties>
</file>